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60" activeTab="10"/>
  </bookViews>
  <sheets>
    <sheet name="Overall" sheetId="1" r:id="rId1"/>
    <sheet name="BC" sheetId="2" r:id="rId2"/>
    <sheet name="BU" sheetId="3" r:id="rId3"/>
    <sheet name="MAINE" sheetId="4" r:id="rId4"/>
    <sheet name="UMASS" sheetId="5" r:id="rId5"/>
    <sheet name="UML" sheetId="6" r:id="rId6"/>
    <sheet name="MC" sheetId="7" r:id="rId7"/>
    <sheet name="UNH" sheetId="8" r:id="rId8"/>
    <sheet name="NU" sheetId="9" r:id="rId9"/>
    <sheet name="PC" sheetId="10" r:id="rId10"/>
    <sheet name="UVM" sheetId="11" r:id="rId11"/>
  </sheets>
  <definedNames/>
  <calcPr fullCalcOnLoad="1"/>
</workbook>
</file>

<file path=xl/sharedStrings.xml><?xml version="1.0" encoding="utf-8"?>
<sst xmlns="http://schemas.openxmlformats.org/spreadsheetml/2006/main" count="2637" uniqueCount="116">
  <si>
    <t>Maine Championship Game-by-Game</t>
  </si>
  <si>
    <t>Vermont Quarterfinals Totals</t>
  </si>
  <si>
    <t>Vermont Quarterfinals Game-by-Game</t>
  </si>
  <si>
    <t>Vermont Semifinals Game-by-Game</t>
  </si>
  <si>
    <t>Vermont Championship Game-by-Game</t>
  </si>
  <si>
    <t>Vermont Consolation Game-by-Game</t>
  </si>
  <si>
    <t>Vermont Semifinals Totals</t>
  </si>
  <si>
    <t>Vermont Championship Totals</t>
  </si>
  <si>
    <t>Massachusetts Semifinals Totals</t>
  </si>
  <si>
    <t>Massachusetts Championship Totals</t>
  </si>
  <si>
    <t>Massachusetts Consolation Game-by-Game</t>
  </si>
  <si>
    <t>Massachusetts Quarterfinals Game-by-Game</t>
  </si>
  <si>
    <t>Massachusetts Semifinals Game-by-Game</t>
  </si>
  <si>
    <t>Massachusetts Championship Game-by-Game</t>
  </si>
  <si>
    <t>Massachusetts Quarterfinals Totals</t>
  </si>
  <si>
    <t>UMass Lowell Quarterfinals Totals</t>
  </si>
  <si>
    <t>UMass Lowell Semifinals Totals</t>
  </si>
  <si>
    <t>UMass Lowell Championship Totals</t>
  </si>
  <si>
    <t>UMass Lowell Consolation Game-by-Game</t>
  </si>
  <si>
    <t>UMass Lowell Quarterfinals Game-by-Game</t>
  </si>
  <si>
    <t>UMass Lowell Semifinals Game-by-Game</t>
  </si>
  <si>
    <t>UMass Lowell Championship Game-by-Game</t>
  </si>
  <si>
    <t>Merrimack Quarterfinals Totals</t>
  </si>
  <si>
    <t>Merrimack Semifinals Totals</t>
  </si>
  <si>
    <t>Merrimack Championship Totals</t>
  </si>
  <si>
    <t>Merrimack Consolation Game-by-Game</t>
  </si>
  <si>
    <t>Merrimack Quarterfinals Game-by-Game</t>
  </si>
  <si>
    <t>Merrimack Semifinals Game-by-Game</t>
  </si>
  <si>
    <t>Merrimack Championship Game-by-Game</t>
  </si>
  <si>
    <t>New Hampshire Quarterfinals Totals</t>
  </si>
  <si>
    <t>New Hampshire Semifinals Totals</t>
  </si>
  <si>
    <t>New Hampshire Championship Totals</t>
  </si>
  <si>
    <t>New Hampshire Consolation Game-by-Game</t>
  </si>
  <si>
    <t>New Hampshire Quarterfinals Game-by-Game</t>
  </si>
  <si>
    <t>New Hampshire Semifinals Game-by-Game</t>
  </si>
  <si>
    <t>New Hampshire Championship Game-by-Game</t>
  </si>
  <si>
    <t>Northeastern Quarterfinals Totals</t>
  </si>
  <si>
    <t>Northeastern Semifinals Totals</t>
  </si>
  <si>
    <t>Northeastern Championship Totals</t>
  </si>
  <si>
    <t>Northeastern Consolation Game-by-Game</t>
  </si>
  <si>
    <t>Northeastern Quarterfinals Game-by-Game</t>
  </si>
  <si>
    <t>Northeastern Semifinals Game-by-Game</t>
  </si>
  <si>
    <t>Northeastern Championship Game-by-Game</t>
  </si>
  <si>
    <t>Providence Semifinals Totals</t>
  </si>
  <si>
    <t>Providence Championship Totals</t>
  </si>
  <si>
    <t>Providence Consolation Game-by-Game</t>
  </si>
  <si>
    <t>Providence Quarterfinals Game-by-Game</t>
  </si>
  <si>
    <t>Providence Semifinals Game-by-Game</t>
  </si>
  <si>
    <t>Providence Championship Game-by-Game</t>
  </si>
  <si>
    <t>Providence Quarterfinals Totals</t>
  </si>
  <si>
    <t>H/R</t>
  </si>
  <si>
    <t>R</t>
  </si>
  <si>
    <t>H</t>
  </si>
  <si>
    <t>Quarterfinals</t>
  </si>
  <si>
    <t>Semifinals</t>
  </si>
  <si>
    <t>Final</t>
  </si>
  <si>
    <t>Consolation</t>
  </si>
  <si>
    <t>Play-In</t>
  </si>
  <si>
    <t>vs. BC</t>
  </si>
  <si>
    <t>vs. BU</t>
  </si>
  <si>
    <t>vs. Maine</t>
  </si>
  <si>
    <t>vs. UMass</t>
  </si>
  <si>
    <t>vs. UML</t>
  </si>
  <si>
    <t>vs. Merrimack</t>
  </si>
  <si>
    <t>vs. UNH</t>
  </si>
  <si>
    <t>vs. NU</t>
  </si>
  <si>
    <t>vs. PC</t>
  </si>
  <si>
    <t>vs. UVM</t>
  </si>
  <si>
    <t>Overall</t>
  </si>
  <si>
    <t>Boston College</t>
  </si>
  <si>
    <t>W</t>
  </si>
  <si>
    <t>L</t>
  </si>
  <si>
    <t>T</t>
  </si>
  <si>
    <t>Boston Univ.</t>
  </si>
  <si>
    <t>Maine</t>
  </si>
  <si>
    <t>Massachusetts</t>
  </si>
  <si>
    <t>Merrimack</t>
  </si>
  <si>
    <t>New Hampshire</t>
  </si>
  <si>
    <t>Northeastern</t>
  </si>
  <si>
    <t>Providence</t>
  </si>
  <si>
    <t>Vermont</t>
  </si>
  <si>
    <t>Year</t>
  </si>
  <si>
    <t>Opponent</t>
  </si>
  <si>
    <t>UMass Lowell</t>
  </si>
  <si>
    <t>Boston University</t>
  </si>
  <si>
    <t>GF</t>
  </si>
  <si>
    <t>GA</t>
  </si>
  <si>
    <t>OT</t>
  </si>
  <si>
    <t>2OT</t>
  </si>
  <si>
    <t>3OT</t>
  </si>
  <si>
    <t>GM</t>
  </si>
  <si>
    <t>Boston University Quarterfinals Game-by-Game</t>
  </si>
  <si>
    <t>Boston University Semifinals Game-by-Game</t>
  </si>
  <si>
    <t>Boston University Championship Game-by-Game</t>
  </si>
  <si>
    <t>Boston University Consolation Game-by-Game</t>
  </si>
  <si>
    <t>Quarterfinal Totals</t>
  </si>
  <si>
    <t>Semifinals Totals</t>
  </si>
  <si>
    <t>Championship Totals</t>
  </si>
  <si>
    <t>Consolation Totals</t>
  </si>
  <si>
    <t>Boston College Quarterfinals Game-by-Game</t>
  </si>
  <si>
    <t>Boston University Semifinals Totals</t>
  </si>
  <si>
    <t>Boston University Quarterfinals Totals</t>
  </si>
  <si>
    <t>Boston University Championship Totals</t>
  </si>
  <si>
    <t>Boston College Quarterfinals Totals</t>
  </si>
  <si>
    <t>Boston College Semifinals Totals</t>
  </si>
  <si>
    <t>Boston College Semifinals Game-by-Game</t>
  </si>
  <si>
    <t>Boston College Championship Totals</t>
  </si>
  <si>
    <t>Boston College Championship Game-by-Game</t>
  </si>
  <si>
    <t>Boston College Consolation Totals</t>
  </si>
  <si>
    <t>Boston College Consolation Game-by-Game</t>
  </si>
  <si>
    <t>Maine Quarterfinals Totals</t>
  </si>
  <si>
    <t>Maine Semifinals Totals</t>
  </si>
  <si>
    <t>Maine Championship Totals</t>
  </si>
  <si>
    <t>Maine Consolation Game-by-Game</t>
  </si>
  <si>
    <t>Maine Quarterfinals Game-by-Game</t>
  </si>
  <si>
    <t>Maine Semifinals Game-by-Game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</si>
</sst>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4"/>
  <sheetViews>
    <sheetView workbookViewId="0" topLeftCell="A1">
      <pane xSplit="5" topLeftCell="F1" activePane="topRight" state="frozen"/>
      <selection pane="topLeft" activeCell="A1" sqref="A1"/>
      <selection pane="topRight" activeCell="AP88" sqref="AP88:AR88"/>
    </sheetView>
  </sheetViews>
  <sheetFormatPr defaultColWidth="9.140625" defaultRowHeight="12" customHeight="1"/>
  <cols>
    <col min="1" max="1" width="16.7109375" style="1" customWidth="1"/>
    <col min="2" max="4" width="4.7109375" style="4" customWidth="1"/>
    <col min="5" max="5" width="2.7109375" style="1" customWidth="1"/>
    <col min="6" max="8" width="4.7109375" style="4" customWidth="1"/>
    <col min="9" max="9" width="2.7109375" style="1" customWidth="1"/>
    <col min="10" max="12" width="4.7109375" style="4" customWidth="1"/>
    <col min="13" max="13" width="2.7109375" style="1" customWidth="1"/>
    <col min="14" max="16" width="4.7109375" style="4" customWidth="1"/>
    <col min="17" max="17" width="2.7109375" style="1" customWidth="1"/>
    <col min="18" max="20" width="4.7109375" style="4" customWidth="1"/>
    <col min="21" max="21" width="2.7109375" style="1" customWidth="1"/>
    <col min="22" max="24" width="4.7109375" style="4" customWidth="1"/>
    <col min="25" max="25" width="2.7109375" style="1" customWidth="1"/>
    <col min="26" max="28" width="4.7109375" style="4" customWidth="1"/>
    <col min="29" max="29" width="2.7109375" style="1" customWidth="1"/>
    <col min="30" max="32" width="4.7109375" style="4" customWidth="1"/>
    <col min="33" max="33" width="2.7109375" style="1" customWidth="1"/>
    <col min="34" max="36" width="4.7109375" style="4" customWidth="1"/>
    <col min="37" max="37" width="2.7109375" style="1" customWidth="1"/>
    <col min="38" max="40" width="4.7109375" style="4" customWidth="1"/>
    <col min="41" max="41" width="2.7109375" style="1" customWidth="1"/>
    <col min="42" max="44" width="4.7109375" style="4" customWidth="1"/>
    <col min="45" max="45" width="2.7109375" style="1" customWidth="1"/>
    <col min="46" max="48" width="8.8515625" style="0" customWidth="1"/>
    <col min="49" max="16384" width="9.140625" style="1" customWidth="1"/>
  </cols>
  <sheetData>
    <row r="1" spans="2:45" ht="12" customHeight="1">
      <c r="B1" s="13" t="s">
        <v>68</v>
      </c>
      <c r="C1" s="13"/>
      <c r="D1" s="13"/>
      <c r="F1" s="13" t="s">
        <v>58</v>
      </c>
      <c r="G1" s="13"/>
      <c r="H1" s="13"/>
      <c r="I1" s="5"/>
      <c r="J1" s="13" t="s">
        <v>59</v>
      </c>
      <c r="K1" s="13"/>
      <c r="L1" s="13"/>
      <c r="M1" s="5"/>
      <c r="N1" s="13" t="s">
        <v>60</v>
      </c>
      <c r="O1" s="13"/>
      <c r="P1" s="13"/>
      <c r="Q1" s="5"/>
      <c r="R1" s="13" t="s">
        <v>61</v>
      </c>
      <c r="S1" s="13"/>
      <c r="T1" s="13"/>
      <c r="U1" s="5"/>
      <c r="V1" s="13" t="s">
        <v>62</v>
      </c>
      <c r="W1" s="13"/>
      <c r="X1" s="13"/>
      <c r="Y1" s="5"/>
      <c r="Z1" s="13" t="s">
        <v>63</v>
      </c>
      <c r="AA1" s="13"/>
      <c r="AB1" s="13"/>
      <c r="AC1" s="5"/>
      <c r="AD1" s="13" t="s">
        <v>64</v>
      </c>
      <c r="AE1" s="13"/>
      <c r="AF1" s="13"/>
      <c r="AG1" s="5"/>
      <c r="AH1" s="13" t="s">
        <v>65</v>
      </c>
      <c r="AI1" s="13"/>
      <c r="AJ1" s="13"/>
      <c r="AK1" s="5"/>
      <c r="AL1" s="13" t="s">
        <v>66</v>
      </c>
      <c r="AM1" s="13"/>
      <c r="AN1" s="13"/>
      <c r="AO1" s="5"/>
      <c r="AP1" s="13" t="s">
        <v>67</v>
      </c>
      <c r="AQ1" s="13"/>
      <c r="AR1" s="13"/>
      <c r="AS1" s="5"/>
    </row>
    <row r="2" spans="1:45" ht="12" customHeight="1">
      <c r="A2" s="2" t="s">
        <v>69</v>
      </c>
      <c r="B2" s="3" t="s">
        <v>70</v>
      </c>
      <c r="C2" s="3" t="s">
        <v>71</v>
      </c>
      <c r="D2" s="3" t="s">
        <v>72</v>
      </c>
      <c r="E2" s="2"/>
      <c r="F2" s="3" t="s">
        <v>70</v>
      </c>
      <c r="G2" s="3" t="s">
        <v>71</v>
      </c>
      <c r="H2" s="3" t="s">
        <v>72</v>
      </c>
      <c r="I2" s="2"/>
      <c r="J2" s="3" t="s">
        <v>70</v>
      </c>
      <c r="K2" s="3" t="s">
        <v>71</v>
      </c>
      <c r="L2" s="3" t="s">
        <v>72</v>
      </c>
      <c r="M2" s="2"/>
      <c r="N2" s="3" t="s">
        <v>70</v>
      </c>
      <c r="O2" s="3" t="s">
        <v>71</v>
      </c>
      <c r="P2" s="3" t="s">
        <v>72</v>
      </c>
      <c r="Q2" s="2"/>
      <c r="R2" s="3" t="s">
        <v>70</v>
      </c>
      <c r="S2" s="3" t="s">
        <v>71</v>
      </c>
      <c r="T2" s="3" t="s">
        <v>72</v>
      </c>
      <c r="U2" s="2"/>
      <c r="V2" s="3" t="s">
        <v>70</v>
      </c>
      <c r="W2" s="3" t="s">
        <v>71</v>
      </c>
      <c r="X2" s="3" t="s">
        <v>72</v>
      </c>
      <c r="Y2" s="2"/>
      <c r="Z2" s="3" t="s">
        <v>70</v>
      </c>
      <c r="AA2" s="3" t="s">
        <v>71</v>
      </c>
      <c r="AB2" s="3" t="s">
        <v>72</v>
      </c>
      <c r="AC2" s="2"/>
      <c r="AD2" s="3" t="s">
        <v>70</v>
      </c>
      <c r="AE2" s="3" t="s">
        <v>71</v>
      </c>
      <c r="AF2" s="3" t="s">
        <v>72</v>
      </c>
      <c r="AG2" s="2"/>
      <c r="AH2" s="3" t="s">
        <v>70</v>
      </c>
      <c r="AI2" s="3" t="s">
        <v>71</v>
      </c>
      <c r="AJ2" s="3" t="s">
        <v>72</v>
      </c>
      <c r="AK2" s="2"/>
      <c r="AL2" s="3" t="s">
        <v>70</v>
      </c>
      <c r="AM2" s="3" t="s">
        <v>71</v>
      </c>
      <c r="AN2" s="3" t="s">
        <v>72</v>
      </c>
      <c r="AO2" s="2"/>
      <c r="AP2" s="3" t="s">
        <v>70</v>
      </c>
      <c r="AQ2" s="3" t="s">
        <v>71</v>
      </c>
      <c r="AR2" s="3" t="s">
        <v>72</v>
      </c>
      <c r="AS2" s="2"/>
    </row>
    <row r="3" spans="1:44" ht="12" customHeight="1">
      <c r="A3" s="1" t="s">
        <v>53</v>
      </c>
      <c r="B3" s="4">
        <f aca="true" t="shared" si="0" ref="B3:D7">F3+J3+N3+R3+V3+Z3+AD3+AH3+AL3+AP3</f>
        <v>34</v>
      </c>
      <c r="C3" s="4">
        <f t="shared" si="0"/>
        <v>13</v>
      </c>
      <c r="D3" s="4">
        <f t="shared" si="0"/>
        <v>1</v>
      </c>
      <c r="J3" s="4">
        <f>'BC'!E4</f>
        <v>2</v>
      </c>
      <c r="K3" s="4">
        <f>'BC'!F4</f>
        <v>4</v>
      </c>
      <c r="L3" s="4">
        <f>'BC'!G4</f>
        <v>0</v>
      </c>
      <c r="N3" s="4">
        <f>'BC'!E5</f>
        <v>0</v>
      </c>
      <c r="O3" s="4">
        <f>'BC'!F5</f>
        <v>2</v>
      </c>
      <c r="P3" s="4">
        <f>'BC'!G5</f>
        <v>0</v>
      </c>
      <c r="R3" s="4">
        <f>'BC'!E6</f>
        <v>8</v>
      </c>
      <c r="S3" s="4">
        <f>'BC'!F6</f>
        <v>0</v>
      </c>
      <c r="T3" s="4">
        <f>'BC'!G6</f>
        <v>0</v>
      </c>
      <c r="V3" s="4">
        <f>'BC'!E7</f>
        <v>2</v>
      </c>
      <c r="W3" s="4">
        <f>'BC'!F7</f>
        <v>1</v>
      </c>
      <c r="X3" s="4">
        <f>'BC'!G7</f>
        <v>1</v>
      </c>
      <c r="Z3" s="4">
        <f>'BC'!E8</f>
        <v>8</v>
      </c>
      <c r="AA3" s="4">
        <f>'BC'!F8</f>
        <v>1</v>
      </c>
      <c r="AB3" s="4">
        <f>'BC'!G8</f>
        <v>0</v>
      </c>
      <c r="AD3" s="4">
        <f>'BC'!E9</f>
        <v>2</v>
      </c>
      <c r="AE3" s="4">
        <f>'BC'!F9</f>
        <v>2</v>
      </c>
      <c r="AF3" s="4">
        <f>'BC'!G9</f>
        <v>0</v>
      </c>
      <c r="AH3" s="4">
        <f>'BC'!E10</f>
        <v>4</v>
      </c>
      <c r="AI3" s="4">
        <f>'BC'!F10</f>
        <v>1</v>
      </c>
      <c r="AJ3" s="4">
        <f>'BC'!G10</f>
        <v>0</v>
      </c>
      <c r="AL3" s="4">
        <f>'BC'!E11</f>
        <v>4</v>
      </c>
      <c r="AM3" s="4">
        <f>'BC'!F11</f>
        <v>2</v>
      </c>
      <c r="AN3" s="4">
        <f>'BC'!G11</f>
        <v>0</v>
      </c>
      <c r="AP3" s="4">
        <f>'BC'!E12</f>
        <v>4</v>
      </c>
      <c r="AQ3" s="4">
        <f>'BC'!F12</f>
        <v>0</v>
      </c>
      <c r="AR3" s="4">
        <f>'BC'!G12</f>
        <v>0</v>
      </c>
    </row>
    <row r="4" spans="1:44" ht="12" customHeight="1">
      <c r="A4" s="1" t="s">
        <v>54</v>
      </c>
      <c r="B4" s="4">
        <f t="shared" si="0"/>
        <v>16</v>
      </c>
      <c r="C4" s="4">
        <f t="shared" si="0"/>
        <v>5</v>
      </c>
      <c r="D4" s="4">
        <f t="shared" si="0"/>
        <v>0</v>
      </c>
      <c r="J4" s="4">
        <f>'BC'!M4</f>
        <v>1</v>
      </c>
      <c r="K4" s="4">
        <f>'BC'!N4</f>
        <v>3</v>
      </c>
      <c r="L4" s="4">
        <f>'BC'!O4</f>
        <v>0</v>
      </c>
      <c r="N4" s="4">
        <f>'BC'!M5</f>
        <v>3</v>
      </c>
      <c r="O4" s="4">
        <f>'BC'!N5</f>
        <v>1</v>
      </c>
      <c r="P4" s="4">
        <f>'BC'!O5</f>
        <v>0</v>
      </c>
      <c r="R4" s="4">
        <f>'BC'!M6</f>
        <v>0</v>
      </c>
      <c r="S4" s="4">
        <f>'BC'!N6</f>
        <v>0</v>
      </c>
      <c r="T4" s="4">
        <f>'BC'!O6</f>
        <v>0</v>
      </c>
      <c r="V4" s="4">
        <f>'BC'!M7</f>
        <v>3</v>
      </c>
      <c r="W4" s="4">
        <f>'BC'!N7</f>
        <v>0</v>
      </c>
      <c r="X4" s="4">
        <f>'BC'!O7</f>
        <v>0</v>
      </c>
      <c r="Z4" s="4">
        <f>'BC'!M8</f>
        <v>1</v>
      </c>
      <c r="AA4" s="4">
        <f>'BC'!N8</f>
        <v>0</v>
      </c>
      <c r="AB4" s="4">
        <f>'BC'!O8</f>
        <v>0</v>
      </c>
      <c r="AD4" s="4">
        <f>'BC'!M9</f>
        <v>3</v>
      </c>
      <c r="AE4" s="4">
        <f>'BC'!N9</f>
        <v>1</v>
      </c>
      <c r="AF4" s="4">
        <f>'BC'!O9</f>
        <v>0</v>
      </c>
      <c r="AH4" s="4">
        <f>'BC'!M10</f>
        <v>2</v>
      </c>
      <c r="AI4" s="4">
        <f>'BC'!N10</f>
        <v>0</v>
      </c>
      <c r="AJ4" s="4">
        <f>'BC'!O10</f>
        <v>0</v>
      </c>
      <c r="AL4" s="4">
        <f>'BC'!M11</f>
        <v>2</v>
      </c>
      <c r="AM4" s="4">
        <f>'BC'!N11</f>
        <v>0</v>
      </c>
      <c r="AN4" s="4">
        <f>'BC'!O11</f>
        <v>0</v>
      </c>
      <c r="AP4" s="4">
        <f>'BC'!M12</f>
        <v>1</v>
      </c>
      <c r="AQ4" s="4">
        <f>'BC'!N12</f>
        <v>0</v>
      </c>
      <c r="AR4" s="4">
        <f>'BC'!O12</f>
        <v>0</v>
      </c>
    </row>
    <row r="5" spans="1:44" ht="12" customHeight="1">
      <c r="A5" s="1" t="s">
        <v>55</v>
      </c>
      <c r="B5" s="4">
        <f t="shared" si="0"/>
        <v>11</v>
      </c>
      <c r="C5" s="4">
        <f t="shared" si="0"/>
        <v>5</v>
      </c>
      <c r="D5" s="4">
        <f t="shared" si="0"/>
        <v>0</v>
      </c>
      <c r="J5" s="4">
        <f>'BC'!U4</f>
        <v>0</v>
      </c>
      <c r="K5" s="4">
        <f>'BC'!V4</f>
        <v>2</v>
      </c>
      <c r="L5" s="4">
        <f>'BC'!W4</f>
        <v>0</v>
      </c>
      <c r="N5" s="4">
        <f>'BC'!U5</f>
        <v>5</v>
      </c>
      <c r="O5" s="4">
        <f>'BC'!V5</f>
        <v>2</v>
      </c>
      <c r="P5" s="4">
        <f>'BC'!W5</f>
        <v>0</v>
      </c>
      <c r="R5" s="4">
        <f>'BC'!U6</f>
        <v>0</v>
      </c>
      <c r="S5" s="4">
        <f>'BC'!V6</f>
        <v>0</v>
      </c>
      <c r="T5" s="4">
        <f>'BC'!W6</f>
        <v>0</v>
      </c>
      <c r="V5" s="4">
        <f>'BC'!U7</f>
        <v>0</v>
      </c>
      <c r="W5" s="4">
        <f>'BC'!V7</f>
        <v>0</v>
      </c>
      <c r="X5" s="4">
        <f>'BC'!W7</f>
        <v>0</v>
      </c>
      <c r="Z5" s="4">
        <f>'BC'!U8</f>
        <v>1</v>
      </c>
      <c r="AA5" s="4">
        <f>'BC'!V8</f>
        <v>0</v>
      </c>
      <c r="AB5" s="4">
        <f>'BC'!W8</f>
        <v>0</v>
      </c>
      <c r="AD5" s="4">
        <f>'BC'!U9</f>
        <v>3</v>
      </c>
      <c r="AE5" s="4">
        <f>'BC'!V9</f>
        <v>0</v>
      </c>
      <c r="AF5" s="4">
        <f>'BC'!W9</f>
        <v>0</v>
      </c>
      <c r="AH5" s="4">
        <f>'BC'!U10</f>
        <v>0</v>
      </c>
      <c r="AI5" s="4">
        <f>'BC'!V10</f>
        <v>0</v>
      </c>
      <c r="AJ5" s="4">
        <f>'BC'!W10</f>
        <v>0</v>
      </c>
      <c r="AL5" s="4">
        <f>'BC'!U11</f>
        <v>1</v>
      </c>
      <c r="AM5" s="4">
        <f>'BC'!V11</f>
        <v>1</v>
      </c>
      <c r="AN5" s="4">
        <f>'BC'!W11</f>
        <v>0</v>
      </c>
      <c r="AP5" s="4">
        <f>'BC'!U12</f>
        <v>1</v>
      </c>
      <c r="AQ5" s="4">
        <f>'BC'!V12</f>
        <v>0</v>
      </c>
      <c r="AR5" s="4">
        <f>'BC'!W12</f>
        <v>0</v>
      </c>
    </row>
    <row r="6" spans="1:44" ht="12" customHeight="1">
      <c r="A6" s="1" t="s">
        <v>56</v>
      </c>
      <c r="B6" s="4">
        <f t="shared" si="0"/>
        <v>0</v>
      </c>
      <c r="C6" s="4">
        <f t="shared" si="0"/>
        <v>0</v>
      </c>
      <c r="D6" s="4">
        <f t="shared" si="0"/>
        <v>1</v>
      </c>
      <c r="J6" s="4">
        <f>'BC'!AC4</f>
        <v>0</v>
      </c>
      <c r="K6" s="4">
        <f>'BC'!AD4</f>
        <v>0</v>
      </c>
      <c r="L6" s="4">
        <f>'BC'!AE4</f>
        <v>0</v>
      </c>
      <c r="N6" s="4">
        <f>'BC'!AC5</f>
        <v>0</v>
      </c>
      <c r="O6" s="4">
        <f>'BC'!AD5</f>
        <v>0</v>
      </c>
      <c r="P6" s="4">
        <f>'BC'!AE5</f>
        <v>0</v>
      </c>
      <c r="R6" s="4">
        <f>'BC'!AC6</f>
        <v>0</v>
      </c>
      <c r="S6" s="4">
        <f>'BC'!AD6</f>
        <v>0</v>
      </c>
      <c r="T6" s="4">
        <f>'BC'!AE6</f>
        <v>0</v>
      </c>
      <c r="V6" s="4">
        <f>'BC'!AC7</f>
        <v>0</v>
      </c>
      <c r="W6" s="4">
        <f>'BC'!AD7</f>
        <v>0</v>
      </c>
      <c r="X6" s="4">
        <f>'BC'!AE7</f>
        <v>1</v>
      </c>
      <c r="Z6" s="4">
        <f>'BC'!AC8</f>
        <v>0</v>
      </c>
      <c r="AA6" s="4">
        <f>'BC'!AD8</f>
        <v>0</v>
      </c>
      <c r="AB6" s="4">
        <f>'BC'!AE8</f>
        <v>0</v>
      </c>
      <c r="AD6" s="4">
        <f>'BC'!AC9</f>
        <v>0</v>
      </c>
      <c r="AE6" s="4">
        <f>'BC'!AD9</f>
        <v>0</v>
      </c>
      <c r="AF6" s="4">
        <f>'BC'!AE9</f>
        <v>0</v>
      </c>
      <c r="AH6" s="4">
        <f>'BC'!AC10</f>
        <v>0</v>
      </c>
      <c r="AI6" s="4">
        <f>'BC'!AD10</f>
        <v>0</v>
      </c>
      <c r="AJ6" s="4">
        <f>'BC'!AE10</f>
        <v>0</v>
      </c>
      <c r="AL6" s="4">
        <f>'BC'!AC11</f>
        <v>0</v>
      </c>
      <c r="AM6" s="4">
        <f>'BC'!AD11</f>
        <v>0</v>
      </c>
      <c r="AN6" s="4">
        <f>'BC'!AE11</f>
        <v>0</v>
      </c>
      <c r="AP6" s="4">
        <f>'BC'!AC12</f>
        <v>0</v>
      </c>
      <c r="AQ6" s="4">
        <f>'BC'!AD12</f>
        <v>0</v>
      </c>
      <c r="AR6" s="4">
        <f>'BC'!AE12</f>
        <v>0</v>
      </c>
    </row>
    <row r="7" spans="1:44" ht="12" customHeight="1">
      <c r="A7" s="1" t="s">
        <v>57</v>
      </c>
      <c r="B7" s="4">
        <f t="shared" si="0"/>
        <v>0</v>
      </c>
      <c r="C7" s="4">
        <f t="shared" si="0"/>
        <v>1</v>
      </c>
      <c r="D7" s="4">
        <f t="shared" si="0"/>
        <v>0</v>
      </c>
      <c r="J7" s="4">
        <v>0</v>
      </c>
      <c r="K7" s="4">
        <v>0</v>
      </c>
      <c r="L7" s="4">
        <v>0</v>
      </c>
      <c r="N7" s="4">
        <v>0</v>
      </c>
      <c r="O7" s="4">
        <v>0</v>
      </c>
      <c r="P7" s="4">
        <v>0</v>
      </c>
      <c r="R7" s="4">
        <v>0</v>
      </c>
      <c r="S7" s="4">
        <v>1</v>
      </c>
      <c r="T7" s="4">
        <v>0</v>
      </c>
      <c r="V7" s="4">
        <v>0</v>
      </c>
      <c r="W7" s="4">
        <v>0</v>
      </c>
      <c r="X7" s="4">
        <v>0</v>
      </c>
      <c r="Z7" s="4">
        <v>0</v>
      </c>
      <c r="AA7" s="4">
        <v>0</v>
      </c>
      <c r="AB7" s="4">
        <v>0</v>
      </c>
      <c r="AD7" s="4">
        <v>0</v>
      </c>
      <c r="AE7" s="4">
        <v>0</v>
      </c>
      <c r="AF7" s="4">
        <v>0</v>
      </c>
      <c r="AH7" s="4">
        <v>0</v>
      </c>
      <c r="AI7" s="4">
        <v>0</v>
      </c>
      <c r="AJ7" s="4">
        <v>0</v>
      </c>
      <c r="AL7" s="4">
        <v>0</v>
      </c>
      <c r="AM7" s="4">
        <v>0</v>
      </c>
      <c r="AN7" s="4">
        <v>0</v>
      </c>
      <c r="AP7" s="4">
        <v>0</v>
      </c>
      <c r="AQ7" s="4">
        <v>0</v>
      </c>
      <c r="AR7" s="4">
        <v>0</v>
      </c>
    </row>
    <row r="8" spans="1:45" ht="12" customHeight="1">
      <c r="A8" s="5" t="s">
        <v>68</v>
      </c>
      <c r="B8" s="8">
        <f>SUM(B3:B7)</f>
        <v>61</v>
      </c>
      <c r="C8" s="8">
        <f>SUM(C3:C7)</f>
        <v>24</v>
      </c>
      <c r="D8" s="8">
        <f>SUM(D3:D7)</f>
        <v>2</v>
      </c>
      <c r="E8" s="5"/>
      <c r="F8" s="8">
        <f>SUM(F3:F7)</f>
        <v>0</v>
      </c>
      <c r="G8" s="8">
        <f>SUM(G3:G7)</f>
        <v>0</v>
      </c>
      <c r="H8" s="8">
        <f>SUM(H3:H7)</f>
        <v>0</v>
      </c>
      <c r="I8" s="5"/>
      <c r="J8" s="8">
        <f>SUM(J3:J7)</f>
        <v>3</v>
      </c>
      <c r="K8" s="8">
        <f>SUM(K3:K7)</f>
        <v>9</v>
      </c>
      <c r="L8" s="8">
        <f>SUM(L3:L7)</f>
        <v>0</v>
      </c>
      <c r="M8" s="5"/>
      <c r="N8" s="8">
        <f>SUM(N3:N7)</f>
        <v>8</v>
      </c>
      <c r="O8" s="8">
        <f>SUM(O3:O7)</f>
        <v>5</v>
      </c>
      <c r="P8" s="8">
        <f>SUM(P3:P7)</f>
        <v>0</v>
      </c>
      <c r="Q8" s="5"/>
      <c r="R8" s="8">
        <f>SUM(R3:R7)</f>
        <v>8</v>
      </c>
      <c r="S8" s="8">
        <f>SUM(S3:S7)</f>
        <v>1</v>
      </c>
      <c r="T8" s="8">
        <f>SUM(T3:T7)</f>
        <v>0</v>
      </c>
      <c r="U8" s="5"/>
      <c r="V8" s="8">
        <f>SUM(V3:V7)</f>
        <v>5</v>
      </c>
      <c r="W8" s="8">
        <f>SUM(W3:W7)</f>
        <v>1</v>
      </c>
      <c r="X8" s="8">
        <f>SUM(X3:X7)</f>
        <v>2</v>
      </c>
      <c r="Y8" s="5"/>
      <c r="Z8" s="8">
        <f>SUM(Z3:Z7)</f>
        <v>10</v>
      </c>
      <c r="AA8" s="8">
        <f>SUM(AA3:AA7)</f>
        <v>1</v>
      </c>
      <c r="AB8" s="8">
        <f>SUM(AB3:AB7)</f>
        <v>0</v>
      </c>
      <c r="AC8" s="5"/>
      <c r="AD8" s="8">
        <f>SUM(AD3:AD7)</f>
        <v>8</v>
      </c>
      <c r="AE8" s="8">
        <f>SUM(AE3:AE7)</f>
        <v>3</v>
      </c>
      <c r="AF8" s="8">
        <f>SUM(AF3:AF7)</f>
        <v>0</v>
      </c>
      <c r="AG8" s="5"/>
      <c r="AH8" s="8">
        <f>SUM(AH3:AH7)</f>
        <v>6</v>
      </c>
      <c r="AI8" s="8">
        <f>SUM(AI3:AI7)</f>
        <v>1</v>
      </c>
      <c r="AJ8" s="8">
        <f>SUM(AJ3:AJ7)</f>
        <v>0</v>
      </c>
      <c r="AK8" s="5"/>
      <c r="AL8" s="8">
        <f>SUM(AL3:AL7)</f>
        <v>7</v>
      </c>
      <c r="AM8" s="8">
        <f>SUM(AM3:AM7)</f>
        <v>3</v>
      </c>
      <c r="AN8" s="8">
        <f>SUM(AN3:AN7)</f>
        <v>0</v>
      </c>
      <c r="AO8" s="5"/>
      <c r="AP8" s="8">
        <f>SUM(AP3:AP7)</f>
        <v>6</v>
      </c>
      <c r="AQ8" s="8">
        <f>SUM(AQ3:AQ7)</f>
        <v>0</v>
      </c>
      <c r="AR8" s="8">
        <f>SUM(AR3:AR7)</f>
        <v>0</v>
      </c>
      <c r="AS8" s="5"/>
    </row>
    <row r="10" spans="2:45" ht="12" customHeight="1">
      <c r="B10" s="13" t="s">
        <v>68</v>
      </c>
      <c r="C10" s="13"/>
      <c r="D10" s="13"/>
      <c r="F10" s="13" t="s">
        <v>58</v>
      </c>
      <c r="G10" s="13"/>
      <c r="H10" s="13"/>
      <c r="I10" s="5"/>
      <c r="J10" s="13" t="s">
        <v>59</v>
      </c>
      <c r="K10" s="13"/>
      <c r="L10" s="13"/>
      <c r="M10" s="5"/>
      <c r="N10" s="13" t="s">
        <v>60</v>
      </c>
      <c r="O10" s="13"/>
      <c r="P10" s="13"/>
      <c r="Q10" s="5"/>
      <c r="R10" s="13" t="s">
        <v>61</v>
      </c>
      <c r="S10" s="13"/>
      <c r="T10" s="13"/>
      <c r="U10" s="5"/>
      <c r="V10" s="13" t="s">
        <v>62</v>
      </c>
      <c r="W10" s="13"/>
      <c r="X10" s="13"/>
      <c r="Y10" s="5"/>
      <c r="Z10" s="13" t="s">
        <v>63</v>
      </c>
      <c r="AA10" s="13"/>
      <c r="AB10" s="13"/>
      <c r="AC10" s="5"/>
      <c r="AD10" s="13" t="s">
        <v>64</v>
      </c>
      <c r="AE10" s="13"/>
      <c r="AF10" s="13"/>
      <c r="AG10" s="5"/>
      <c r="AH10" s="13" t="s">
        <v>65</v>
      </c>
      <c r="AI10" s="13"/>
      <c r="AJ10" s="13"/>
      <c r="AK10" s="5"/>
      <c r="AL10" s="13" t="s">
        <v>66</v>
      </c>
      <c r="AM10" s="13"/>
      <c r="AN10" s="13"/>
      <c r="AO10" s="5"/>
      <c r="AP10" s="13" t="s">
        <v>67</v>
      </c>
      <c r="AQ10" s="13"/>
      <c r="AR10" s="13"/>
      <c r="AS10" s="5"/>
    </row>
    <row r="11" spans="1:45" ht="12" customHeight="1">
      <c r="A11" s="5" t="s">
        <v>73</v>
      </c>
      <c r="B11" s="3" t="s">
        <v>70</v>
      </c>
      <c r="C11" s="3" t="s">
        <v>71</v>
      </c>
      <c r="D11" s="3" t="s">
        <v>72</v>
      </c>
      <c r="F11" s="3" t="s">
        <v>70</v>
      </c>
      <c r="G11" s="3" t="s">
        <v>71</v>
      </c>
      <c r="H11" s="3" t="s">
        <v>72</v>
      </c>
      <c r="I11" s="2"/>
      <c r="J11" s="3" t="s">
        <v>70</v>
      </c>
      <c r="K11" s="3" t="s">
        <v>71</v>
      </c>
      <c r="L11" s="3" t="s">
        <v>72</v>
      </c>
      <c r="M11" s="2"/>
      <c r="N11" s="3" t="s">
        <v>70</v>
      </c>
      <c r="O11" s="3" t="s">
        <v>71</v>
      </c>
      <c r="P11" s="3" t="s">
        <v>72</v>
      </c>
      <c r="Q11" s="2"/>
      <c r="R11" s="3" t="s">
        <v>70</v>
      </c>
      <c r="S11" s="3" t="s">
        <v>71</v>
      </c>
      <c r="T11" s="3" t="s">
        <v>72</v>
      </c>
      <c r="U11" s="2"/>
      <c r="V11" s="3" t="s">
        <v>70</v>
      </c>
      <c r="W11" s="3" t="s">
        <v>71</v>
      </c>
      <c r="X11" s="3" t="s">
        <v>72</v>
      </c>
      <c r="Y11" s="2"/>
      <c r="Z11" s="3" t="s">
        <v>70</v>
      </c>
      <c r="AA11" s="3" t="s">
        <v>71</v>
      </c>
      <c r="AB11" s="3" t="s">
        <v>72</v>
      </c>
      <c r="AC11" s="2"/>
      <c r="AD11" s="3" t="s">
        <v>70</v>
      </c>
      <c r="AE11" s="3" t="s">
        <v>71</v>
      </c>
      <c r="AF11" s="3" t="s">
        <v>72</v>
      </c>
      <c r="AG11" s="2"/>
      <c r="AH11" s="3" t="s">
        <v>70</v>
      </c>
      <c r="AI11" s="3" t="s">
        <v>71</v>
      </c>
      <c r="AJ11" s="3" t="s">
        <v>72</v>
      </c>
      <c r="AK11" s="2"/>
      <c r="AL11" s="3" t="s">
        <v>70</v>
      </c>
      <c r="AM11" s="3" t="s">
        <v>71</v>
      </c>
      <c r="AN11" s="3" t="s">
        <v>72</v>
      </c>
      <c r="AO11" s="2"/>
      <c r="AP11" s="3" t="s">
        <v>70</v>
      </c>
      <c r="AQ11" s="3" t="s">
        <v>71</v>
      </c>
      <c r="AR11" s="3" t="s">
        <v>72</v>
      </c>
      <c r="AS11" s="2"/>
    </row>
    <row r="12" spans="1:44" ht="12" customHeight="1">
      <c r="A12" s="1" t="s">
        <v>53</v>
      </c>
      <c r="B12" s="4">
        <f aca="true" t="shared" si="1" ref="B12:D16">F12+J12+N12+R12+V12+Z12+AD12+AH12+AL12+AP12</f>
        <v>43</v>
      </c>
      <c r="C12" s="4">
        <f t="shared" si="1"/>
        <v>21</v>
      </c>
      <c r="D12" s="4">
        <f t="shared" si="1"/>
        <v>1</v>
      </c>
      <c r="F12" s="4">
        <f>'BU'!E4</f>
        <v>4</v>
      </c>
      <c r="G12" s="4">
        <f>'BU'!F4</f>
        <v>2</v>
      </c>
      <c r="H12" s="4">
        <f>'BU'!G4</f>
        <v>0</v>
      </c>
      <c r="N12" s="4">
        <f>'BU'!E5</f>
        <v>6</v>
      </c>
      <c r="O12" s="4">
        <f>'BU'!F5</f>
        <v>1</v>
      </c>
      <c r="P12" s="4">
        <f>'BU'!G5</f>
        <v>0</v>
      </c>
      <c r="R12" s="4">
        <f>'BU'!E6</f>
        <v>6</v>
      </c>
      <c r="S12" s="4">
        <f>'BU'!F6</f>
        <v>0</v>
      </c>
      <c r="T12" s="4">
        <f>'BU'!G6</f>
        <v>0</v>
      </c>
      <c r="V12" s="4">
        <f>'BU'!E7</f>
        <v>2</v>
      </c>
      <c r="W12" s="4">
        <f>'BU'!F7</f>
        <v>1</v>
      </c>
      <c r="X12" s="4">
        <f>'BU'!G7</f>
        <v>0</v>
      </c>
      <c r="Z12" s="4">
        <f>'BU'!E8</f>
        <v>7</v>
      </c>
      <c r="AA12" s="4">
        <f>'BU'!F8</f>
        <v>3</v>
      </c>
      <c r="AB12" s="4">
        <f>'BU'!G8</f>
        <v>0</v>
      </c>
      <c r="AD12" s="4">
        <f>'BU'!E9</f>
        <v>3</v>
      </c>
      <c r="AE12" s="4">
        <f>'BU'!F9</f>
        <v>1</v>
      </c>
      <c r="AF12" s="4">
        <f>'BU'!G9</f>
        <v>1</v>
      </c>
      <c r="AH12" s="4">
        <f>'BU'!E10</f>
        <v>5</v>
      </c>
      <c r="AI12" s="4">
        <f>'BU'!F10</f>
        <v>4</v>
      </c>
      <c r="AJ12" s="4">
        <f>'BU'!G10</f>
        <v>0</v>
      </c>
      <c r="AL12" s="4">
        <f>'BU'!E11</f>
        <v>8</v>
      </c>
      <c r="AM12" s="4">
        <f>'BU'!F11</f>
        <v>8</v>
      </c>
      <c r="AN12" s="4">
        <f>'BU'!G11</f>
        <v>0</v>
      </c>
      <c r="AP12" s="4">
        <f>'BU'!E12</f>
        <v>2</v>
      </c>
      <c r="AQ12" s="4">
        <f>'BU'!F12</f>
        <v>1</v>
      </c>
      <c r="AR12" s="4">
        <f>'BU'!G12</f>
        <v>0</v>
      </c>
    </row>
    <row r="13" spans="1:44" ht="12" customHeight="1">
      <c r="A13" s="1" t="s">
        <v>54</v>
      </c>
      <c r="B13" s="4">
        <f t="shared" si="1"/>
        <v>10</v>
      </c>
      <c r="C13" s="4">
        <f t="shared" si="1"/>
        <v>11</v>
      </c>
      <c r="D13" s="4">
        <f t="shared" si="1"/>
        <v>0</v>
      </c>
      <c r="F13" s="4">
        <f>'BU'!M4</f>
        <v>3</v>
      </c>
      <c r="G13" s="4">
        <f>'BU'!N4</f>
        <v>1</v>
      </c>
      <c r="H13" s="4">
        <f>'BU'!O4</f>
        <v>0</v>
      </c>
      <c r="N13" s="4">
        <f>'BU'!M5</f>
        <v>0</v>
      </c>
      <c r="O13" s="4">
        <f>'BU'!N5</f>
        <v>6</v>
      </c>
      <c r="P13" s="4">
        <f>'BU'!O5</f>
        <v>0</v>
      </c>
      <c r="R13" s="4">
        <f>'BU'!M6</f>
        <v>0</v>
      </c>
      <c r="S13" s="4">
        <f>'BU'!N6</f>
        <v>0</v>
      </c>
      <c r="T13" s="4">
        <f>'BU'!O6</f>
        <v>0</v>
      </c>
      <c r="V13" s="4">
        <f>'BU'!M7</f>
        <v>2</v>
      </c>
      <c r="W13" s="4">
        <f>'BU'!N7</f>
        <v>0</v>
      </c>
      <c r="X13" s="4">
        <f>'BU'!O7</f>
        <v>0</v>
      </c>
      <c r="Z13" s="4">
        <f>'BU'!M8</f>
        <v>0</v>
      </c>
      <c r="AA13" s="4">
        <f>'BU'!N8</f>
        <v>0</v>
      </c>
      <c r="AB13" s="4">
        <f>'BU'!O8</f>
        <v>0</v>
      </c>
      <c r="AD13" s="4">
        <f>'BU'!M9</f>
        <v>2</v>
      </c>
      <c r="AE13" s="4">
        <f>'BU'!N9</f>
        <v>1</v>
      </c>
      <c r="AF13" s="4">
        <f>'BU'!O9</f>
        <v>0</v>
      </c>
      <c r="AH13" s="4">
        <f>'BU'!M10</f>
        <v>1</v>
      </c>
      <c r="AI13" s="4">
        <f>'BU'!N10</f>
        <v>0</v>
      </c>
      <c r="AJ13" s="4">
        <f>'BU'!O10</f>
        <v>0</v>
      </c>
      <c r="AL13" s="4">
        <f>'BU'!M11</f>
        <v>2</v>
      </c>
      <c r="AM13" s="4">
        <f>'BU'!N11</f>
        <v>2</v>
      </c>
      <c r="AN13" s="4">
        <f>'BU'!O11</f>
        <v>0</v>
      </c>
      <c r="AP13" s="4">
        <f>'BU'!M12</f>
        <v>0</v>
      </c>
      <c r="AQ13" s="4">
        <f>'BU'!N12</f>
        <v>1</v>
      </c>
      <c r="AR13" s="4">
        <f>'BU'!O12</f>
        <v>0</v>
      </c>
    </row>
    <row r="14" spans="1:44" ht="12" customHeight="1">
      <c r="A14" s="1" t="s">
        <v>55</v>
      </c>
      <c r="B14" s="4">
        <f t="shared" si="1"/>
        <v>7</v>
      </c>
      <c r="C14" s="4">
        <f t="shared" si="1"/>
        <v>3</v>
      </c>
      <c r="D14" s="4">
        <f t="shared" si="1"/>
        <v>0</v>
      </c>
      <c r="F14" s="4">
        <f>'BU'!U4</f>
        <v>2</v>
      </c>
      <c r="G14" s="4">
        <f>'BU'!V4</f>
        <v>0</v>
      </c>
      <c r="H14" s="4">
        <f>'BU'!W4</f>
        <v>0</v>
      </c>
      <c r="N14" s="4">
        <f>'BU'!U5</f>
        <v>1</v>
      </c>
      <c r="O14" s="4">
        <f>'BU'!V5</f>
        <v>1</v>
      </c>
      <c r="P14" s="4">
        <f>'BU'!W5</f>
        <v>0</v>
      </c>
      <c r="R14" s="4">
        <f>'BU'!U6</f>
        <v>0</v>
      </c>
      <c r="S14" s="4">
        <f>'BU'!V6</f>
        <v>0</v>
      </c>
      <c r="T14" s="4">
        <f>'BU'!W6</f>
        <v>0</v>
      </c>
      <c r="V14" s="4">
        <f>'BU'!U7</f>
        <v>2</v>
      </c>
      <c r="W14" s="4">
        <f>'BU'!V7</f>
        <v>1</v>
      </c>
      <c r="X14" s="4">
        <f>'BU'!W7</f>
        <v>0</v>
      </c>
      <c r="Z14" s="4">
        <f>'BU'!U8</f>
        <v>0</v>
      </c>
      <c r="AA14" s="4">
        <f>'BU'!V8</f>
        <v>0</v>
      </c>
      <c r="AB14" s="4">
        <f>'BU'!W8</f>
        <v>0</v>
      </c>
      <c r="AD14" s="4">
        <f>'BU'!U9</f>
        <v>1</v>
      </c>
      <c r="AE14" s="4">
        <f>'BU'!V9</f>
        <v>1</v>
      </c>
      <c r="AF14" s="4">
        <f>'BU'!W9</f>
        <v>0</v>
      </c>
      <c r="AH14" s="4">
        <f>'BU'!U10</f>
        <v>0</v>
      </c>
      <c r="AI14" s="4">
        <f>'BU'!V10</f>
        <v>0</v>
      </c>
      <c r="AJ14" s="4">
        <f>'BU'!W10</f>
        <v>0</v>
      </c>
      <c r="AL14" s="4">
        <f>'BU'!U11</f>
        <v>1</v>
      </c>
      <c r="AM14" s="4">
        <f>'BU'!V11</f>
        <v>0</v>
      </c>
      <c r="AN14" s="4">
        <f>'BU'!W11</f>
        <v>0</v>
      </c>
      <c r="AP14" s="4">
        <f>'BU'!U12</f>
        <v>0</v>
      </c>
      <c r="AQ14" s="4">
        <f>'BU'!V12</f>
        <v>0</v>
      </c>
      <c r="AR14" s="4">
        <f>'BU'!W12</f>
        <v>0</v>
      </c>
    </row>
    <row r="15" spans="1:44" ht="12" customHeight="1">
      <c r="A15" s="1" t="s">
        <v>56</v>
      </c>
      <c r="B15" s="4">
        <f t="shared" si="1"/>
        <v>2</v>
      </c>
      <c r="C15" s="4">
        <f t="shared" si="1"/>
        <v>0</v>
      </c>
      <c r="D15" s="4">
        <f t="shared" si="1"/>
        <v>0</v>
      </c>
      <c r="F15" s="4">
        <f>'BU'!AC4</f>
        <v>0</v>
      </c>
      <c r="G15" s="4">
        <f>'BU'!AD4</f>
        <v>0</v>
      </c>
      <c r="H15" s="4">
        <f>'BU'!AE4</f>
        <v>0</v>
      </c>
      <c r="N15" s="4">
        <f>'BU'!AC5</f>
        <v>0</v>
      </c>
      <c r="O15" s="4">
        <f>'BU'!AD5</f>
        <v>0</v>
      </c>
      <c r="P15" s="4">
        <f>'BU'!AE5</f>
        <v>0</v>
      </c>
      <c r="R15" s="4">
        <f>'BU'!AC6</f>
        <v>0</v>
      </c>
      <c r="S15" s="4">
        <f>'BU'!AD6</f>
        <v>0</v>
      </c>
      <c r="T15" s="4">
        <f>'BU'!AE6</f>
        <v>0</v>
      </c>
      <c r="V15" s="4">
        <f>'BU'!AC7</f>
        <v>2</v>
      </c>
      <c r="W15" s="4">
        <f>'BU'!AD7</f>
        <v>0</v>
      </c>
      <c r="X15" s="4">
        <f>'BU'!AE7</f>
        <v>0</v>
      </c>
      <c r="Z15" s="4">
        <f>'BU'!AC8</f>
        <v>0</v>
      </c>
      <c r="AA15" s="4">
        <f>'BU'!AD8</f>
        <v>0</v>
      </c>
      <c r="AB15" s="4">
        <f>'BU'!AE8</f>
        <v>0</v>
      </c>
      <c r="AD15" s="4">
        <f>'BU'!AC9</f>
        <v>0</v>
      </c>
      <c r="AE15" s="4">
        <f>'BU'!AD9</f>
        <v>0</v>
      </c>
      <c r="AF15" s="4">
        <f>'BU'!AE9</f>
        <v>0</v>
      </c>
      <c r="AH15" s="4">
        <f>'BU'!AC10</f>
        <v>0</v>
      </c>
      <c r="AI15" s="4">
        <f>'BU'!AD10</f>
        <v>0</v>
      </c>
      <c r="AJ15" s="4">
        <f>'BU'!AE10</f>
        <v>0</v>
      </c>
      <c r="AL15" s="4">
        <f>'BU'!AC11</f>
        <v>0</v>
      </c>
      <c r="AM15" s="4">
        <f>'BU'!AD11</f>
        <v>0</v>
      </c>
      <c r="AN15" s="4">
        <f>'BU'!AE11</f>
        <v>0</v>
      </c>
      <c r="AP15" s="4">
        <f>'BU'!AC12</f>
        <v>0</v>
      </c>
      <c r="AQ15" s="4">
        <f>'BU'!AD12</f>
        <v>0</v>
      </c>
      <c r="AR15" s="4">
        <f>'BU'!AE12</f>
        <v>0</v>
      </c>
    </row>
    <row r="16" spans="1:44" ht="12" customHeight="1">
      <c r="A16" s="1" t="s">
        <v>57</v>
      </c>
      <c r="B16" s="4">
        <f t="shared" si="1"/>
        <v>0</v>
      </c>
      <c r="C16" s="4">
        <f t="shared" si="1"/>
        <v>0</v>
      </c>
      <c r="D16" s="4">
        <f t="shared" si="1"/>
        <v>0</v>
      </c>
      <c r="F16" s="4">
        <v>0</v>
      </c>
      <c r="G16" s="4">
        <v>0</v>
      </c>
      <c r="H16" s="4">
        <v>0</v>
      </c>
      <c r="N16" s="4">
        <v>0</v>
      </c>
      <c r="O16" s="4">
        <v>0</v>
      </c>
      <c r="P16" s="4">
        <v>0</v>
      </c>
      <c r="R16" s="4">
        <v>0</v>
      </c>
      <c r="S16" s="4">
        <v>0</v>
      </c>
      <c r="T16" s="4">
        <v>0</v>
      </c>
      <c r="V16" s="4">
        <v>0</v>
      </c>
      <c r="W16" s="4">
        <v>0</v>
      </c>
      <c r="X16" s="4">
        <v>0</v>
      </c>
      <c r="Z16" s="4">
        <v>0</v>
      </c>
      <c r="AA16" s="4">
        <v>0</v>
      </c>
      <c r="AB16" s="4">
        <v>0</v>
      </c>
      <c r="AD16" s="4">
        <v>0</v>
      </c>
      <c r="AE16" s="4">
        <v>0</v>
      </c>
      <c r="AF16" s="4">
        <v>0</v>
      </c>
      <c r="AH16" s="4">
        <v>0</v>
      </c>
      <c r="AI16" s="4">
        <v>0</v>
      </c>
      <c r="AJ16" s="4">
        <v>0</v>
      </c>
      <c r="AL16" s="4">
        <v>0</v>
      </c>
      <c r="AM16" s="4">
        <v>0</v>
      </c>
      <c r="AN16" s="4">
        <v>0</v>
      </c>
      <c r="AP16" s="4">
        <v>0</v>
      </c>
      <c r="AQ16" s="4">
        <v>0</v>
      </c>
      <c r="AR16" s="4">
        <v>0</v>
      </c>
    </row>
    <row r="17" spans="1:45" ht="12" customHeight="1">
      <c r="A17" s="5" t="s">
        <v>68</v>
      </c>
      <c r="B17" s="8">
        <f>SUM(B12:B16)</f>
        <v>62</v>
      </c>
      <c r="C17" s="8">
        <f>SUM(C12:C16)</f>
        <v>35</v>
      </c>
      <c r="D17" s="8">
        <f>SUM(D12:D16)</f>
        <v>1</v>
      </c>
      <c r="F17" s="8">
        <f>SUM(F12:F16)</f>
        <v>9</v>
      </c>
      <c r="G17" s="8">
        <f>SUM(G12:G16)</f>
        <v>3</v>
      </c>
      <c r="H17" s="8">
        <f>SUM(H12:H16)</f>
        <v>0</v>
      </c>
      <c r="I17" s="5"/>
      <c r="J17" s="8">
        <f>SUM(J12:J16)</f>
        <v>0</v>
      </c>
      <c r="K17" s="8">
        <f>SUM(K12:K16)</f>
        <v>0</v>
      </c>
      <c r="L17" s="8">
        <f>SUM(L12:L16)</f>
        <v>0</v>
      </c>
      <c r="M17" s="5"/>
      <c r="N17" s="8">
        <f>SUM(N12:N16)</f>
        <v>7</v>
      </c>
      <c r="O17" s="8">
        <f>SUM(O12:O16)</f>
        <v>8</v>
      </c>
      <c r="P17" s="8">
        <f>SUM(P12:P16)</f>
        <v>0</v>
      </c>
      <c r="Q17" s="5"/>
      <c r="R17" s="8">
        <f>SUM(R12:R16)</f>
        <v>6</v>
      </c>
      <c r="S17" s="8">
        <f>SUM(S12:S16)</f>
        <v>0</v>
      </c>
      <c r="T17" s="8">
        <f>SUM(T12:T16)</f>
        <v>0</v>
      </c>
      <c r="U17" s="5"/>
      <c r="V17" s="8">
        <f>SUM(V12:V16)</f>
        <v>8</v>
      </c>
      <c r="W17" s="8">
        <f>SUM(W12:W16)</f>
        <v>2</v>
      </c>
      <c r="X17" s="8">
        <f>SUM(X12:X16)</f>
        <v>0</v>
      </c>
      <c r="Y17" s="5"/>
      <c r="Z17" s="8">
        <f>SUM(Z12:Z16)</f>
        <v>7</v>
      </c>
      <c r="AA17" s="8">
        <f>SUM(AA12:AA16)</f>
        <v>3</v>
      </c>
      <c r="AB17" s="8">
        <f>SUM(AB12:AB16)</f>
        <v>0</v>
      </c>
      <c r="AC17" s="5"/>
      <c r="AD17" s="8">
        <f>SUM(AD12:AD16)</f>
        <v>6</v>
      </c>
      <c r="AE17" s="8">
        <f>SUM(AE12:AE16)</f>
        <v>3</v>
      </c>
      <c r="AF17" s="8">
        <f>SUM(AF12:AF16)</f>
        <v>1</v>
      </c>
      <c r="AG17" s="5"/>
      <c r="AH17" s="8">
        <f>SUM(AH12:AH16)</f>
        <v>6</v>
      </c>
      <c r="AI17" s="8">
        <f>SUM(AI12:AI16)</f>
        <v>4</v>
      </c>
      <c r="AJ17" s="8">
        <f>SUM(AJ12:AJ16)</f>
        <v>0</v>
      </c>
      <c r="AK17" s="5"/>
      <c r="AL17" s="8">
        <f>SUM(AL12:AL16)</f>
        <v>11</v>
      </c>
      <c r="AM17" s="8">
        <f>SUM(AM12:AM16)</f>
        <v>10</v>
      </c>
      <c r="AN17" s="8">
        <f>SUM(AN12:AN16)</f>
        <v>0</v>
      </c>
      <c r="AO17" s="5"/>
      <c r="AP17" s="8">
        <f>SUM(AP12:AP16)</f>
        <v>2</v>
      </c>
      <c r="AQ17" s="8">
        <f>SUM(AQ12:AQ16)</f>
        <v>2</v>
      </c>
      <c r="AR17" s="8">
        <f>SUM(AR12:AR16)</f>
        <v>0</v>
      </c>
      <c r="AS17" s="5"/>
    </row>
    <row r="19" spans="2:45" ht="12" customHeight="1">
      <c r="B19" s="13" t="s">
        <v>68</v>
      </c>
      <c r="C19" s="13"/>
      <c r="D19" s="13"/>
      <c r="F19" s="13" t="s">
        <v>58</v>
      </c>
      <c r="G19" s="13"/>
      <c r="H19" s="13"/>
      <c r="I19" s="5"/>
      <c r="J19" s="13" t="s">
        <v>59</v>
      </c>
      <c r="K19" s="13"/>
      <c r="L19" s="13"/>
      <c r="M19" s="5"/>
      <c r="N19" s="13" t="s">
        <v>60</v>
      </c>
      <c r="O19" s="13"/>
      <c r="P19" s="13"/>
      <c r="Q19" s="5"/>
      <c r="R19" s="13" t="s">
        <v>61</v>
      </c>
      <c r="S19" s="13"/>
      <c r="T19" s="13"/>
      <c r="U19" s="5"/>
      <c r="V19" s="13" t="s">
        <v>62</v>
      </c>
      <c r="W19" s="13"/>
      <c r="X19" s="13"/>
      <c r="Y19" s="5"/>
      <c r="Z19" s="13" t="s">
        <v>63</v>
      </c>
      <c r="AA19" s="13"/>
      <c r="AB19" s="13"/>
      <c r="AC19" s="5"/>
      <c r="AD19" s="13" t="s">
        <v>64</v>
      </c>
      <c r="AE19" s="13"/>
      <c r="AF19" s="13"/>
      <c r="AG19" s="5"/>
      <c r="AH19" s="13" t="s">
        <v>65</v>
      </c>
      <c r="AI19" s="13"/>
      <c r="AJ19" s="13"/>
      <c r="AK19" s="5"/>
      <c r="AL19" s="13" t="s">
        <v>66</v>
      </c>
      <c r="AM19" s="13"/>
      <c r="AN19" s="13"/>
      <c r="AO19" s="5"/>
      <c r="AP19" s="13" t="s">
        <v>67</v>
      </c>
      <c r="AQ19" s="13"/>
      <c r="AR19" s="13"/>
      <c r="AS19" s="5"/>
    </row>
    <row r="20" spans="1:45" ht="12" customHeight="1">
      <c r="A20" s="5" t="s">
        <v>74</v>
      </c>
      <c r="B20" s="3" t="s">
        <v>70</v>
      </c>
      <c r="C20" s="3" t="s">
        <v>71</v>
      </c>
      <c r="D20" s="3" t="s">
        <v>72</v>
      </c>
      <c r="F20" s="3" t="s">
        <v>70</v>
      </c>
      <c r="G20" s="3" t="s">
        <v>71</v>
      </c>
      <c r="H20" s="3" t="s">
        <v>72</v>
      </c>
      <c r="I20" s="2"/>
      <c r="J20" s="3" t="s">
        <v>70</v>
      </c>
      <c r="K20" s="3" t="s">
        <v>71</v>
      </c>
      <c r="L20" s="3" t="s">
        <v>72</v>
      </c>
      <c r="M20" s="2"/>
      <c r="N20" s="3" t="s">
        <v>70</v>
      </c>
      <c r="O20" s="3" t="s">
        <v>71</v>
      </c>
      <c r="P20" s="3" t="s">
        <v>72</v>
      </c>
      <c r="Q20" s="2"/>
      <c r="R20" s="3" t="s">
        <v>70</v>
      </c>
      <c r="S20" s="3" t="s">
        <v>71</v>
      </c>
      <c r="T20" s="3" t="s">
        <v>72</v>
      </c>
      <c r="U20" s="2"/>
      <c r="V20" s="3" t="s">
        <v>70</v>
      </c>
      <c r="W20" s="3" t="s">
        <v>71</v>
      </c>
      <c r="X20" s="3" t="s">
        <v>72</v>
      </c>
      <c r="Y20" s="2"/>
      <c r="Z20" s="3" t="s">
        <v>70</v>
      </c>
      <c r="AA20" s="3" t="s">
        <v>71</v>
      </c>
      <c r="AB20" s="3" t="s">
        <v>72</v>
      </c>
      <c r="AC20" s="2"/>
      <c r="AD20" s="3" t="s">
        <v>70</v>
      </c>
      <c r="AE20" s="3" t="s">
        <v>71</v>
      </c>
      <c r="AF20" s="3" t="s">
        <v>72</v>
      </c>
      <c r="AG20" s="2"/>
      <c r="AH20" s="3" t="s">
        <v>70</v>
      </c>
      <c r="AI20" s="3" t="s">
        <v>71</v>
      </c>
      <c r="AJ20" s="3" t="s">
        <v>72</v>
      </c>
      <c r="AK20" s="2"/>
      <c r="AL20" s="3" t="s">
        <v>70</v>
      </c>
      <c r="AM20" s="3" t="s">
        <v>71</v>
      </c>
      <c r="AN20" s="3" t="s">
        <v>72</v>
      </c>
      <c r="AO20" s="2"/>
      <c r="AP20" s="3" t="s">
        <v>70</v>
      </c>
      <c r="AQ20" s="3" t="s">
        <v>71</v>
      </c>
      <c r="AR20" s="3" t="s">
        <v>72</v>
      </c>
      <c r="AS20" s="2"/>
    </row>
    <row r="21" spans="1:44" ht="12" customHeight="1">
      <c r="A21" s="1" t="s">
        <v>53</v>
      </c>
      <c r="B21" s="4">
        <f aca="true" t="shared" si="2" ref="B21:D25">F21+J21+N21+R21+V21+Z21+AD21+AH21+AL21+AP21</f>
        <v>31</v>
      </c>
      <c r="C21" s="4">
        <f t="shared" si="2"/>
        <v>18</v>
      </c>
      <c r="D21" s="4">
        <f t="shared" si="2"/>
        <v>0</v>
      </c>
      <c r="F21" s="4">
        <f>MAINE!E4</f>
        <v>2</v>
      </c>
      <c r="G21" s="4">
        <f>MAINE!F4</f>
        <v>0</v>
      </c>
      <c r="H21" s="4">
        <f>MAINE!G4</f>
        <v>0</v>
      </c>
      <c r="J21" s="4">
        <f>MAINE!E5</f>
        <v>1</v>
      </c>
      <c r="K21" s="4">
        <f>MAINE!F5</f>
        <v>6</v>
      </c>
      <c r="L21" s="4">
        <f>MAINE!G5</f>
        <v>0</v>
      </c>
      <c r="R21" s="4">
        <f>MAINE!E6</f>
        <v>3</v>
      </c>
      <c r="S21" s="4">
        <f>MAINE!F6</f>
        <v>4</v>
      </c>
      <c r="T21" s="4">
        <f>MAINE!G6</f>
        <v>0</v>
      </c>
      <c r="V21" s="4">
        <f>MAINE!E7</f>
        <v>9</v>
      </c>
      <c r="W21" s="4">
        <f>MAINE!F7</f>
        <v>3</v>
      </c>
      <c r="X21" s="4">
        <f>MAINE!G7</f>
        <v>0</v>
      </c>
      <c r="Z21" s="4">
        <f>MAINE!E8</f>
        <v>5</v>
      </c>
      <c r="AA21" s="4">
        <f>MAINE!F8</f>
        <v>3</v>
      </c>
      <c r="AB21" s="4">
        <f>MAINE!G8</f>
        <v>0</v>
      </c>
      <c r="AD21" s="4">
        <f>MAINE!E9</f>
        <v>4</v>
      </c>
      <c r="AE21" s="4">
        <f>MAINE!F9</f>
        <v>0</v>
      </c>
      <c r="AF21" s="4">
        <f>MAINE!G9</f>
        <v>0</v>
      </c>
      <c r="AH21" s="4">
        <f>MAINE!E10</f>
        <v>4</v>
      </c>
      <c r="AI21" s="4">
        <f>MAINE!F10</f>
        <v>0</v>
      </c>
      <c r="AJ21" s="4">
        <f>MAINE!G10</f>
        <v>0</v>
      </c>
      <c r="AL21" s="4">
        <f>MAINE!E11</f>
        <v>3</v>
      </c>
      <c r="AM21" s="4">
        <f>MAINE!F11</f>
        <v>2</v>
      </c>
      <c r="AN21" s="4">
        <f>MAINE!G11</f>
        <v>0</v>
      </c>
      <c r="AP21" s="4">
        <f>MAINE!E12</f>
        <v>0</v>
      </c>
      <c r="AQ21" s="4">
        <f>MAINE!F12</f>
        <v>0</v>
      </c>
      <c r="AR21" s="4">
        <f>MAINE!G12</f>
        <v>0</v>
      </c>
    </row>
    <row r="22" spans="1:44" ht="12" customHeight="1">
      <c r="A22" s="1" t="s">
        <v>54</v>
      </c>
      <c r="B22" s="4">
        <f t="shared" si="2"/>
        <v>15</v>
      </c>
      <c r="C22" s="4">
        <f t="shared" si="2"/>
        <v>5</v>
      </c>
      <c r="D22" s="4">
        <f t="shared" si="2"/>
        <v>0</v>
      </c>
      <c r="F22" s="4">
        <f>MAINE!M4</f>
        <v>1</v>
      </c>
      <c r="G22" s="4">
        <f>MAINE!N4</f>
        <v>3</v>
      </c>
      <c r="H22" s="4">
        <f>MAINE!O4</f>
        <v>0</v>
      </c>
      <c r="J22" s="4">
        <f>MAINE!M5</f>
        <v>6</v>
      </c>
      <c r="K22" s="4">
        <f>MAINE!N5</f>
        <v>0</v>
      </c>
      <c r="L22" s="4">
        <f>MAINE!O5</f>
        <v>0</v>
      </c>
      <c r="R22" s="4">
        <f>MAINE!M6</f>
        <v>0</v>
      </c>
      <c r="S22" s="4">
        <f>MAINE!N6</f>
        <v>0</v>
      </c>
      <c r="T22" s="4">
        <f>MAINE!O6</f>
        <v>0</v>
      </c>
      <c r="V22" s="4">
        <f>MAINE!M7</f>
        <v>4</v>
      </c>
      <c r="W22" s="4">
        <f>MAINE!N7</f>
        <v>0</v>
      </c>
      <c r="X22" s="4">
        <f>MAINE!O7</f>
        <v>0</v>
      </c>
      <c r="Z22" s="4">
        <f>MAINE!M8</f>
        <v>0</v>
      </c>
      <c r="AA22" s="4">
        <f>MAINE!N8</f>
        <v>0</v>
      </c>
      <c r="AB22" s="4">
        <f>MAINE!O8</f>
        <v>0</v>
      </c>
      <c r="AD22" s="4">
        <f>MAINE!M9</f>
        <v>0</v>
      </c>
      <c r="AE22" s="4">
        <f>MAINE!N9</f>
        <v>0</v>
      </c>
      <c r="AF22" s="4">
        <f>MAINE!O9</f>
        <v>0</v>
      </c>
      <c r="AH22" s="4">
        <f>MAINE!M10</f>
        <v>2</v>
      </c>
      <c r="AI22" s="4">
        <f>MAINE!N10</f>
        <v>0</v>
      </c>
      <c r="AJ22" s="4">
        <f>MAINE!O10</f>
        <v>0</v>
      </c>
      <c r="AL22" s="4">
        <f>MAINE!M11</f>
        <v>2</v>
      </c>
      <c r="AM22" s="4">
        <f>MAINE!N11</f>
        <v>2</v>
      </c>
      <c r="AN22" s="4">
        <f>MAINE!O11</f>
        <v>0</v>
      </c>
      <c r="AP22" s="4">
        <f>MAINE!M12</f>
        <v>0</v>
      </c>
      <c r="AQ22" s="4">
        <f>MAINE!N12</f>
        <v>0</v>
      </c>
      <c r="AR22" s="4">
        <f>MAINE!O12</f>
        <v>0</v>
      </c>
    </row>
    <row r="23" spans="1:44" ht="12" customHeight="1">
      <c r="A23" s="1" t="s">
        <v>55</v>
      </c>
      <c r="B23" s="4">
        <f t="shared" si="2"/>
        <v>5</v>
      </c>
      <c r="C23" s="4">
        <f t="shared" si="2"/>
        <v>9</v>
      </c>
      <c r="D23" s="4">
        <f t="shared" si="2"/>
        <v>0</v>
      </c>
      <c r="F23" s="4">
        <f>MAINE!U4</f>
        <v>2</v>
      </c>
      <c r="G23" s="4">
        <f>MAINE!V4</f>
        <v>5</v>
      </c>
      <c r="H23" s="4">
        <f>MAINE!W4</f>
        <v>0</v>
      </c>
      <c r="J23" s="4">
        <f>MAINE!U5</f>
        <v>1</v>
      </c>
      <c r="K23" s="4">
        <f>MAINE!V5</f>
        <v>1</v>
      </c>
      <c r="L23" s="4">
        <f>MAINE!W5</f>
        <v>0</v>
      </c>
      <c r="R23" s="4">
        <f>MAINE!U6</f>
        <v>1</v>
      </c>
      <c r="S23" s="4">
        <f>MAINE!V6</f>
        <v>0</v>
      </c>
      <c r="T23" s="4">
        <f>MAINE!W6</f>
        <v>0</v>
      </c>
      <c r="V23" s="4">
        <f>MAINE!U7</f>
        <v>0</v>
      </c>
      <c r="W23" s="4">
        <f>MAINE!V7</f>
        <v>0</v>
      </c>
      <c r="X23" s="4">
        <f>MAINE!W7</f>
        <v>0</v>
      </c>
      <c r="Z23" s="4">
        <f>MAINE!U8</f>
        <v>0</v>
      </c>
      <c r="AA23" s="4">
        <f>MAINE!V8</f>
        <v>0</v>
      </c>
      <c r="AB23" s="4">
        <f>MAINE!W8</f>
        <v>0</v>
      </c>
      <c r="AD23" s="4">
        <f>MAINE!U9</f>
        <v>1</v>
      </c>
      <c r="AE23" s="4">
        <f>MAINE!V9</f>
        <v>1</v>
      </c>
      <c r="AF23" s="4">
        <f>MAINE!W9</f>
        <v>0</v>
      </c>
      <c r="AH23" s="4">
        <f>MAINE!U10</f>
        <v>0</v>
      </c>
      <c r="AI23" s="4">
        <f>MAINE!V10</f>
        <v>1</v>
      </c>
      <c r="AJ23" s="4">
        <f>MAINE!W10</f>
        <v>0</v>
      </c>
      <c r="AL23" s="4">
        <f>MAINE!U11</f>
        <v>0</v>
      </c>
      <c r="AM23" s="4">
        <f>MAINE!V11</f>
        <v>1</v>
      </c>
      <c r="AN23" s="4">
        <f>MAINE!W11</f>
        <v>0</v>
      </c>
      <c r="AP23" s="4">
        <f>MAINE!U12</f>
        <v>0</v>
      </c>
      <c r="AQ23" s="4">
        <f>MAINE!V12</f>
        <v>0</v>
      </c>
      <c r="AR23" s="4">
        <f>MAINE!W12</f>
        <v>0</v>
      </c>
    </row>
    <row r="24" spans="1:44" ht="12" customHeight="1">
      <c r="A24" s="1" t="s">
        <v>56</v>
      </c>
      <c r="B24" s="4">
        <f t="shared" si="2"/>
        <v>1</v>
      </c>
      <c r="C24" s="4">
        <f t="shared" si="2"/>
        <v>0</v>
      </c>
      <c r="D24" s="4">
        <f t="shared" si="2"/>
        <v>0</v>
      </c>
      <c r="F24" s="4">
        <f>MAINE!AC4</f>
        <v>0</v>
      </c>
      <c r="G24" s="4">
        <f>MAINE!AD4</f>
        <v>0</v>
      </c>
      <c r="H24" s="4">
        <f>MAINE!AE4</f>
        <v>0</v>
      </c>
      <c r="J24" s="4">
        <f>MAINE!AC5</f>
        <v>0</v>
      </c>
      <c r="K24" s="4">
        <f>MAINE!AD5</f>
        <v>0</v>
      </c>
      <c r="L24" s="4">
        <f>MAINE!AE5</f>
        <v>0</v>
      </c>
      <c r="R24" s="4">
        <f>MAINE!AC6</f>
        <v>0</v>
      </c>
      <c r="S24" s="4">
        <f>MAINE!AD6</f>
        <v>0</v>
      </c>
      <c r="T24" s="4">
        <f>MAINE!AE6</f>
        <v>0</v>
      </c>
      <c r="V24" s="4">
        <f>MAINE!AC7</f>
        <v>1</v>
      </c>
      <c r="W24" s="4">
        <f>MAINE!AD7</f>
        <v>0</v>
      </c>
      <c r="X24" s="4">
        <f>MAINE!AE7</f>
        <v>0</v>
      </c>
      <c r="Z24" s="4">
        <f>MAINE!AC8</f>
        <v>0</v>
      </c>
      <c r="AA24" s="4">
        <f>MAINE!AD8</f>
        <v>0</v>
      </c>
      <c r="AB24" s="4">
        <f>MAINE!AE8</f>
        <v>0</v>
      </c>
      <c r="AD24" s="4">
        <f>MAINE!AC9</f>
        <v>0</v>
      </c>
      <c r="AE24" s="4">
        <f>MAINE!AD9</f>
        <v>0</v>
      </c>
      <c r="AF24" s="4">
        <f>MAINE!AE9</f>
        <v>0</v>
      </c>
      <c r="AH24" s="4">
        <f>MAINE!AC10</f>
        <v>0</v>
      </c>
      <c r="AI24" s="4">
        <f>MAINE!AD10</f>
        <v>0</v>
      </c>
      <c r="AJ24" s="4">
        <f>MAINE!AE10</f>
        <v>0</v>
      </c>
      <c r="AL24" s="4">
        <f>MAINE!AC11</f>
        <v>0</v>
      </c>
      <c r="AM24" s="4">
        <f>MAINE!AD11</f>
        <v>0</v>
      </c>
      <c r="AN24" s="4">
        <f>MAINE!AE11</f>
        <v>0</v>
      </c>
      <c r="AP24" s="4">
        <f>MAINE!AC12</f>
        <v>0</v>
      </c>
      <c r="AQ24" s="4">
        <f>MAINE!AD12</f>
        <v>0</v>
      </c>
      <c r="AR24" s="4">
        <f>MAINE!AE12</f>
        <v>0</v>
      </c>
    </row>
    <row r="25" spans="1:44" ht="12" customHeight="1">
      <c r="A25" s="1" t="s">
        <v>57</v>
      </c>
      <c r="B25" s="4">
        <f t="shared" si="2"/>
        <v>0</v>
      </c>
      <c r="C25" s="4">
        <f t="shared" si="2"/>
        <v>0</v>
      </c>
      <c r="D25" s="4">
        <f t="shared" si="2"/>
        <v>0</v>
      </c>
      <c r="F25" s="4">
        <v>0</v>
      </c>
      <c r="G25" s="4">
        <v>0</v>
      </c>
      <c r="H25" s="4">
        <v>0</v>
      </c>
      <c r="J25" s="4">
        <v>0</v>
      </c>
      <c r="K25" s="4">
        <v>0</v>
      </c>
      <c r="L25" s="4">
        <v>0</v>
      </c>
      <c r="R25" s="4">
        <v>0</v>
      </c>
      <c r="S25" s="4">
        <v>0</v>
      </c>
      <c r="T25" s="4">
        <v>0</v>
      </c>
      <c r="V25" s="4">
        <v>0</v>
      </c>
      <c r="W25" s="4">
        <v>0</v>
      </c>
      <c r="X25" s="4">
        <v>0</v>
      </c>
      <c r="Z25" s="4">
        <v>0</v>
      </c>
      <c r="AA25" s="4">
        <v>0</v>
      </c>
      <c r="AB25" s="4">
        <v>0</v>
      </c>
      <c r="AD25" s="4">
        <v>0</v>
      </c>
      <c r="AE25" s="4">
        <v>0</v>
      </c>
      <c r="AF25" s="4">
        <v>0</v>
      </c>
      <c r="AH25" s="4">
        <v>0</v>
      </c>
      <c r="AI25" s="4">
        <v>0</v>
      </c>
      <c r="AJ25" s="4">
        <v>0</v>
      </c>
      <c r="AL25" s="4">
        <v>0</v>
      </c>
      <c r="AM25" s="4">
        <v>0</v>
      </c>
      <c r="AN25" s="4">
        <v>0</v>
      </c>
      <c r="AP25" s="4">
        <v>0</v>
      </c>
      <c r="AQ25" s="4">
        <v>0</v>
      </c>
      <c r="AR25" s="4">
        <v>0</v>
      </c>
    </row>
    <row r="26" spans="1:45" ht="12" customHeight="1">
      <c r="A26" s="5" t="s">
        <v>68</v>
      </c>
      <c r="B26" s="8">
        <f>SUM(B21:B25)</f>
        <v>52</v>
      </c>
      <c r="C26" s="8">
        <f>SUM(C21:C25)</f>
        <v>32</v>
      </c>
      <c r="D26" s="8">
        <f>SUM(D21:D25)</f>
        <v>0</v>
      </c>
      <c r="F26" s="8">
        <f>SUM(F21:F25)</f>
        <v>5</v>
      </c>
      <c r="G26" s="8">
        <f>SUM(G21:G25)</f>
        <v>8</v>
      </c>
      <c r="H26" s="8">
        <f>SUM(H21:H25)</f>
        <v>0</v>
      </c>
      <c r="I26" s="5"/>
      <c r="J26" s="8">
        <f>SUM(J21:J25)</f>
        <v>8</v>
      </c>
      <c r="K26" s="8">
        <f>SUM(K21:K25)</f>
        <v>7</v>
      </c>
      <c r="L26" s="8">
        <f>SUM(L21:L25)</f>
        <v>0</v>
      </c>
      <c r="M26" s="5"/>
      <c r="N26" s="8">
        <f>SUM(N21:N25)</f>
        <v>0</v>
      </c>
      <c r="O26" s="8">
        <f>SUM(O21:O25)</f>
        <v>0</v>
      </c>
      <c r="P26" s="8">
        <f>SUM(P21:P25)</f>
        <v>0</v>
      </c>
      <c r="Q26" s="5"/>
      <c r="R26" s="8">
        <f>SUM(R21:R25)</f>
        <v>4</v>
      </c>
      <c r="S26" s="8">
        <f>SUM(S21:S25)</f>
        <v>4</v>
      </c>
      <c r="T26" s="8">
        <f>SUM(T21:T25)</f>
        <v>0</v>
      </c>
      <c r="U26" s="5"/>
      <c r="V26" s="8">
        <f>SUM(V21:V25)</f>
        <v>14</v>
      </c>
      <c r="W26" s="8">
        <f>SUM(W21:W25)</f>
        <v>3</v>
      </c>
      <c r="X26" s="8">
        <f>SUM(X21:X25)</f>
        <v>0</v>
      </c>
      <c r="Y26" s="5"/>
      <c r="Z26" s="8">
        <f>SUM(Z21:Z25)</f>
        <v>5</v>
      </c>
      <c r="AA26" s="8">
        <f>SUM(AA21:AA25)</f>
        <v>3</v>
      </c>
      <c r="AB26" s="8">
        <f>SUM(AB21:AB25)</f>
        <v>0</v>
      </c>
      <c r="AC26" s="5"/>
      <c r="AD26" s="8">
        <f>SUM(AD21:AD25)</f>
        <v>5</v>
      </c>
      <c r="AE26" s="8">
        <f>SUM(AE21:AE25)</f>
        <v>1</v>
      </c>
      <c r="AF26" s="8">
        <f>SUM(AF21:AF25)</f>
        <v>0</v>
      </c>
      <c r="AG26" s="5"/>
      <c r="AH26" s="8">
        <f>SUM(AH21:AH25)</f>
        <v>6</v>
      </c>
      <c r="AI26" s="8">
        <f>SUM(AI21:AI25)</f>
        <v>1</v>
      </c>
      <c r="AJ26" s="8">
        <f>SUM(AJ21:AJ25)</f>
        <v>0</v>
      </c>
      <c r="AK26" s="5"/>
      <c r="AL26" s="8">
        <f>SUM(AL21:AL25)</f>
        <v>5</v>
      </c>
      <c r="AM26" s="8">
        <f>SUM(AM21:AM25)</f>
        <v>5</v>
      </c>
      <c r="AN26" s="8">
        <f>SUM(AN21:AN25)</f>
        <v>0</v>
      </c>
      <c r="AO26" s="5"/>
      <c r="AP26" s="8">
        <f>SUM(AP21:AP25)</f>
        <v>0</v>
      </c>
      <c r="AQ26" s="8">
        <f>SUM(AQ21:AQ25)</f>
        <v>0</v>
      </c>
      <c r="AR26" s="8">
        <f>SUM(AR21:AR25)</f>
        <v>0</v>
      </c>
      <c r="AS26" s="5"/>
    </row>
    <row r="28" spans="2:45" ht="12" customHeight="1">
      <c r="B28" s="13" t="s">
        <v>68</v>
      </c>
      <c r="C28" s="13"/>
      <c r="D28" s="13"/>
      <c r="F28" s="13" t="s">
        <v>58</v>
      </c>
      <c r="G28" s="13"/>
      <c r="H28" s="13"/>
      <c r="I28" s="5"/>
      <c r="J28" s="13" t="s">
        <v>59</v>
      </c>
      <c r="K28" s="13"/>
      <c r="L28" s="13"/>
      <c r="M28" s="5"/>
      <c r="N28" s="13" t="s">
        <v>60</v>
      </c>
      <c r="O28" s="13"/>
      <c r="P28" s="13"/>
      <c r="Q28" s="5"/>
      <c r="R28" s="13" t="s">
        <v>61</v>
      </c>
      <c r="S28" s="13"/>
      <c r="T28" s="13"/>
      <c r="U28" s="5"/>
      <c r="V28" s="13" t="s">
        <v>62</v>
      </c>
      <c r="W28" s="13"/>
      <c r="X28" s="13"/>
      <c r="Y28" s="5"/>
      <c r="Z28" s="13" t="s">
        <v>63</v>
      </c>
      <c r="AA28" s="13"/>
      <c r="AB28" s="13"/>
      <c r="AC28" s="5"/>
      <c r="AD28" s="13" t="s">
        <v>64</v>
      </c>
      <c r="AE28" s="13"/>
      <c r="AF28" s="13"/>
      <c r="AG28" s="5"/>
      <c r="AH28" s="13" t="s">
        <v>65</v>
      </c>
      <c r="AI28" s="13"/>
      <c r="AJ28" s="13"/>
      <c r="AK28" s="5"/>
      <c r="AL28" s="13" t="s">
        <v>66</v>
      </c>
      <c r="AM28" s="13"/>
      <c r="AN28" s="13"/>
      <c r="AO28" s="5"/>
      <c r="AP28" s="13" t="s">
        <v>67</v>
      </c>
      <c r="AQ28" s="13"/>
      <c r="AR28" s="13"/>
      <c r="AS28" s="5"/>
    </row>
    <row r="29" spans="1:45" ht="12" customHeight="1">
      <c r="A29" s="5" t="s">
        <v>75</v>
      </c>
      <c r="B29" s="3" t="s">
        <v>70</v>
      </c>
      <c r="C29" s="3" t="s">
        <v>71</v>
      </c>
      <c r="D29" s="3" t="s">
        <v>72</v>
      </c>
      <c r="F29" s="3" t="s">
        <v>70</v>
      </c>
      <c r="G29" s="3" t="s">
        <v>71</v>
      </c>
      <c r="H29" s="3" t="s">
        <v>72</v>
      </c>
      <c r="I29" s="2"/>
      <c r="J29" s="3" t="s">
        <v>70</v>
      </c>
      <c r="K29" s="3" t="s">
        <v>71</v>
      </c>
      <c r="L29" s="3" t="s">
        <v>72</v>
      </c>
      <c r="M29" s="2"/>
      <c r="N29" s="3" t="s">
        <v>70</v>
      </c>
      <c r="O29" s="3" t="s">
        <v>71</v>
      </c>
      <c r="P29" s="3" t="s">
        <v>72</v>
      </c>
      <c r="Q29" s="2"/>
      <c r="R29" s="3" t="s">
        <v>70</v>
      </c>
      <c r="S29" s="3" t="s">
        <v>71</v>
      </c>
      <c r="T29" s="3" t="s">
        <v>72</v>
      </c>
      <c r="U29" s="2"/>
      <c r="V29" s="3" t="s">
        <v>70</v>
      </c>
      <c r="W29" s="3" t="s">
        <v>71</v>
      </c>
      <c r="X29" s="3" t="s">
        <v>72</v>
      </c>
      <c r="Y29" s="2"/>
      <c r="Z29" s="3" t="s">
        <v>70</v>
      </c>
      <c r="AA29" s="3" t="s">
        <v>71</v>
      </c>
      <c r="AB29" s="3" t="s">
        <v>72</v>
      </c>
      <c r="AC29" s="2"/>
      <c r="AD29" s="3" t="s">
        <v>70</v>
      </c>
      <c r="AE29" s="3" t="s">
        <v>71</v>
      </c>
      <c r="AF29" s="3" t="s">
        <v>72</v>
      </c>
      <c r="AG29" s="2"/>
      <c r="AH29" s="3" t="s">
        <v>70</v>
      </c>
      <c r="AI29" s="3" t="s">
        <v>71</v>
      </c>
      <c r="AJ29" s="3" t="s">
        <v>72</v>
      </c>
      <c r="AK29" s="2"/>
      <c r="AL29" s="3" t="s">
        <v>70</v>
      </c>
      <c r="AM29" s="3" t="s">
        <v>71</v>
      </c>
      <c r="AN29" s="3" t="s">
        <v>72</v>
      </c>
      <c r="AO29" s="2"/>
      <c r="AP29" s="3" t="s">
        <v>70</v>
      </c>
      <c r="AQ29" s="3" t="s">
        <v>71</v>
      </c>
      <c r="AR29" s="3" t="s">
        <v>72</v>
      </c>
      <c r="AS29" s="2"/>
    </row>
    <row r="30" spans="1:44" ht="12" customHeight="1">
      <c r="A30" s="1" t="s">
        <v>53</v>
      </c>
      <c r="B30" s="4">
        <f aca="true" t="shared" si="3" ref="B30:D34">F30+J30+N30+R30+V30+Z30+AD30+AH30+AL30+AP30</f>
        <v>7</v>
      </c>
      <c r="C30" s="4">
        <f t="shared" si="3"/>
        <v>23</v>
      </c>
      <c r="D30" s="4">
        <f t="shared" si="3"/>
        <v>0</v>
      </c>
      <c r="F30" s="4">
        <f>UMASS!E4</f>
        <v>0</v>
      </c>
      <c r="G30" s="4">
        <f>UMASS!F4</f>
        <v>8</v>
      </c>
      <c r="H30" s="4">
        <f>UMASS!G4</f>
        <v>0</v>
      </c>
      <c r="J30" s="4">
        <f>UMASS!E5</f>
        <v>0</v>
      </c>
      <c r="K30" s="4">
        <f>UMASS!F5</f>
        <v>6</v>
      </c>
      <c r="L30" s="4">
        <f>UMASS!G5</f>
        <v>0</v>
      </c>
      <c r="N30" s="4">
        <f>UMASS!E6</f>
        <v>4</v>
      </c>
      <c r="O30" s="4">
        <f>UMASS!F6</f>
        <v>3</v>
      </c>
      <c r="P30" s="4">
        <f>UMASS!G6</f>
        <v>0</v>
      </c>
      <c r="V30" s="4">
        <f>UMASS!E7</f>
        <v>2</v>
      </c>
      <c r="W30" s="4">
        <f>UMASS!F7</f>
        <v>0</v>
      </c>
      <c r="X30" s="4">
        <f>UMASS!G7</f>
        <v>0</v>
      </c>
      <c r="Z30" s="4">
        <f>UMASS!E8</f>
        <v>0</v>
      </c>
      <c r="AA30" s="4">
        <f>UMASS!F8</f>
        <v>0</v>
      </c>
      <c r="AB30" s="4">
        <f>UMASS!G8</f>
        <v>0</v>
      </c>
      <c r="AD30" s="4">
        <f>UMASS!E9</f>
        <v>0</v>
      </c>
      <c r="AE30" s="4">
        <f>UMASS!F9</f>
        <v>4</v>
      </c>
      <c r="AF30" s="4">
        <f>UMASS!G9</f>
        <v>0</v>
      </c>
      <c r="AH30" s="4">
        <f>UMASS!E10</f>
        <v>1</v>
      </c>
      <c r="AI30" s="4">
        <f>UMASS!F10</f>
        <v>2</v>
      </c>
      <c r="AJ30" s="4">
        <f>UMASS!G10</f>
        <v>0</v>
      </c>
      <c r="AL30" s="4">
        <f>UMASS!E11</f>
        <v>0</v>
      </c>
      <c r="AM30" s="4">
        <f>UMASS!F11</f>
        <v>0</v>
      </c>
      <c r="AN30" s="4">
        <f>UMASS!G11</f>
        <v>0</v>
      </c>
      <c r="AP30" s="4">
        <f>UMASS!E12</f>
        <v>0</v>
      </c>
      <c r="AQ30" s="4">
        <f>UMASS!F12</f>
        <v>0</v>
      </c>
      <c r="AR30" s="4">
        <f>UMASS!G12</f>
        <v>0</v>
      </c>
    </row>
    <row r="31" spans="1:44" ht="12" customHeight="1">
      <c r="A31" s="1" t="s">
        <v>54</v>
      </c>
      <c r="B31" s="4">
        <f t="shared" si="3"/>
        <v>1</v>
      </c>
      <c r="C31" s="4">
        <f t="shared" si="3"/>
        <v>2</v>
      </c>
      <c r="D31" s="4">
        <f t="shared" si="3"/>
        <v>0</v>
      </c>
      <c r="F31" s="4">
        <f>UMASS!M4</f>
        <v>0</v>
      </c>
      <c r="G31" s="4">
        <f>UMASS!N4</f>
        <v>0</v>
      </c>
      <c r="H31" s="4">
        <f>UMASS!O4</f>
        <v>0</v>
      </c>
      <c r="J31" s="4">
        <f>UMASS!M5</f>
        <v>0</v>
      </c>
      <c r="K31" s="4">
        <f>UMASS!N5</f>
        <v>0</v>
      </c>
      <c r="L31" s="4">
        <f>UMASS!O5</f>
        <v>0</v>
      </c>
      <c r="N31" s="4">
        <f>UMASS!M6</f>
        <v>0</v>
      </c>
      <c r="O31" s="4">
        <f>UMASS!N6</f>
        <v>0</v>
      </c>
      <c r="P31" s="4">
        <f>UMASS!O6</f>
        <v>0</v>
      </c>
      <c r="V31" s="4">
        <f>UMASS!M7</f>
        <v>0</v>
      </c>
      <c r="W31" s="4">
        <f>UMASS!N7</f>
        <v>0</v>
      </c>
      <c r="X31" s="4">
        <f>UMASS!O7</f>
        <v>0</v>
      </c>
      <c r="Z31" s="4">
        <f>UMASS!M8</f>
        <v>0</v>
      </c>
      <c r="AA31" s="4">
        <f>UMASS!N8</f>
        <v>0</v>
      </c>
      <c r="AB31" s="4">
        <f>UMASS!O8</f>
        <v>0</v>
      </c>
      <c r="AD31" s="4">
        <f>UMASS!M9</f>
        <v>1</v>
      </c>
      <c r="AE31" s="4">
        <f>UMASS!N9</f>
        <v>2</v>
      </c>
      <c r="AF31" s="4">
        <f>UMASS!O9</f>
        <v>0</v>
      </c>
      <c r="AH31" s="4">
        <f>UMASS!M10</f>
        <v>0</v>
      </c>
      <c r="AI31" s="4">
        <f>UMASS!N10</f>
        <v>0</v>
      </c>
      <c r="AJ31" s="4">
        <f>UMASS!O10</f>
        <v>0</v>
      </c>
      <c r="AL31" s="4">
        <f>UMASS!M11</f>
        <v>0</v>
      </c>
      <c r="AM31" s="4">
        <f>UMASS!N11</f>
        <v>0</v>
      </c>
      <c r="AN31" s="4">
        <f>UMASS!O11</f>
        <v>0</v>
      </c>
      <c r="AP31" s="4">
        <f>UMASS!M12</f>
        <v>0</v>
      </c>
      <c r="AQ31" s="4">
        <f>UMASS!N12</f>
        <v>0</v>
      </c>
      <c r="AR31" s="4">
        <f>UMASS!O12</f>
        <v>0</v>
      </c>
    </row>
    <row r="32" spans="1:44" ht="12" customHeight="1">
      <c r="A32" s="1" t="s">
        <v>55</v>
      </c>
      <c r="B32" s="4">
        <f t="shared" si="3"/>
        <v>0</v>
      </c>
      <c r="C32" s="4">
        <f t="shared" si="3"/>
        <v>1</v>
      </c>
      <c r="D32" s="4">
        <f t="shared" si="3"/>
        <v>0</v>
      </c>
      <c r="F32" s="4">
        <f>UMASS!U4</f>
        <v>0</v>
      </c>
      <c r="G32" s="4">
        <f>UMASS!V4</f>
        <v>0</v>
      </c>
      <c r="H32" s="4">
        <f>UMASS!W4</f>
        <v>0</v>
      </c>
      <c r="J32" s="4">
        <f>UMASS!U5</f>
        <v>0</v>
      </c>
      <c r="K32" s="4">
        <f>UMASS!V5</f>
        <v>0</v>
      </c>
      <c r="L32" s="4">
        <f>UMASS!W5</f>
        <v>0</v>
      </c>
      <c r="N32" s="4">
        <f>UMASS!U6</f>
        <v>0</v>
      </c>
      <c r="O32" s="4">
        <f>UMASS!V6</f>
        <v>1</v>
      </c>
      <c r="P32" s="4">
        <f>UMASS!W6</f>
        <v>0</v>
      </c>
      <c r="V32" s="4">
        <f>UMASS!U7</f>
        <v>0</v>
      </c>
      <c r="W32" s="4">
        <f>UMASS!V7</f>
        <v>0</v>
      </c>
      <c r="X32" s="4">
        <f>UMASS!W7</f>
        <v>0</v>
      </c>
      <c r="Z32" s="4">
        <f>UMASS!U8</f>
        <v>0</v>
      </c>
      <c r="AA32" s="4">
        <f>UMASS!V8</f>
        <v>0</v>
      </c>
      <c r="AB32" s="4">
        <f>UMASS!W8</f>
        <v>0</v>
      </c>
      <c r="AD32" s="4">
        <f>UMASS!U9</f>
        <v>0</v>
      </c>
      <c r="AE32" s="4">
        <f>UMASS!V9</f>
        <v>0</v>
      </c>
      <c r="AF32" s="4">
        <f>UMASS!W9</f>
        <v>0</v>
      </c>
      <c r="AH32" s="4">
        <f>UMASS!U10</f>
        <v>0</v>
      </c>
      <c r="AI32" s="4">
        <f>UMASS!V10</f>
        <v>0</v>
      </c>
      <c r="AJ32" s="4">
        <f>UMASS!W10</f>
        <v>0</v>
      </c>
      <c r="AL32" s="4">
        <f>UMASS!U11</f>
        <v>0</v>
      </c>
      <c r="AM32" s="4">
        <f>UMASS!V11</f>
        <v>0</v>
      </c>
      <c r="AN32" s="4">
        <f>UMASS!W11</f>
        <v>0</v>
      </c>
      <c r="AP32" s="4">
        <f>UMASS!U12</f>
        <v>0</v>
      </c>
      <c r="AQ32" s="4">
        <f>UMASS!V12</f>
        <v>0</v>
      </c>
      <c r="AR32" s="4">
        <f>UMASS!W12</f>
        <v>0</v>
      </c>
    </row>
    <row r="33" spans="1:44" ht="12" customHeight="1">
      <c r="A33" s="1" t="s">
        <v>56</v>
      </c>
      <c r="B33" s="4">
        <f t="shared" si="3"/>
        <v>0</v>
      </c>
      <c r="C33" s="4">
        <f t="shared" si="3"/>
        <v>0</v>
      </c>
      <c r="D33" s="4">
        <f t="shared" si="3"/>
        <v>0</v>
      </c>
      <c r="F33" s="4">
        <f>UMASS!AC4</f>
        <v>0</v>
      </c>
      <c r="G33" s="4">
        <f>UMASS!AD4</f>
        <v>0</v>
      </c>
      <c r="H33" s="4">
        <f>UMASS!AE4</f>
        <v>0</v>
      </c>
      <c r="J33" s="4">
        <f>UMASS!AC5</f>
        <v>0</v>
      </c>
      <c r="K33" s="4">
        <f>UMASS!AD5</f>
        <v>0</v>
      </c>
      <c r="L33" s="4">
        <f>UMASS!AE5</f>
        <v>0</v>
      </c>
      <c r="N33" s="4">
        <f>UMASS!AC6</f>
        <v>0</v>
      </c>
      <c r="O33" s="4">
        <f>UMASS!AD6</f>
        <v>0</v>
      </c>
      <c r="P33" s="4">
        <f>UMASS!AE6</f>
        <v>0</v>
      </c>
      <c r="V33" s="4">
        <f>UMASS!AC7</f>
        <v>0</v>
      </c>
      <c r="W33" s="4">
        <f>UMASS!AD7</f>
        <v>0</v>
      </c>
      <c r="X33" s="4">
        <f>UMASS!AE7</f>
        <v>0</v>
      </c>
      <c r="Z33" s="4">
        <f>UMASS!AC8</f>
        <v>0</v>
      </c>
      <c r="AA33" s="4">
        <f>UMASS!AD8</f>
        <v>0</v>
      </c>
      <c r="AB33" s="4">
        <f>UMASS!AE8</f>
        <v>0</v>
      </c>
      <c r="AD33" s="4">
        <f>UMASS!AC9</f>
        <v>0</v>
      </c>
      <c r="AE33" s="4">
        <f>UMASS!AD9</f>
        <v>0</v>
      </c>
      <c r="AF33" s="4">
        <f>UMASS!AE9</f>
        <v>0</v>
      </c>
      <c r="AH33" s="4">
        <f>UMASS!AC10</f>
        <v>0</v>
      </c>
      <c r="AI33" s="4">
        <f>UMASS!AD10</f>
        <v>0</v>
      </c>
      <c r="AJ33" s="4">
        <f>UMASS!AE10</f>
        <v>0</v>
      </c>
      <c r="AL33" s="4">
        <f>UMASS!AC11</f>
        <v>0</v>
      </c>
      <c r="AM33" s="4">
        <f>UMASS!AD11</f>
        <v>0</v>
      </c>
      <c r="AN33" s="4">
        <f>UMASS!AE11</f>
        <v>0</v>
      </c>
      <c r="AP33" s="4">
        <f>UMASS!AC12</f>
        <v>0</v>
      </c>
      <c r="AQ33" s="4">
        <f>UMASS!AD12</f>
        <v>0</v>
      </c>
      <c r="AR33" s="4">
        <f>UMASS!AE12</f>
        <v>0</v>
      </c>
    </row>
    <row r="34" spans="1:44" ht="12" customHeight="1">
      <c r="A34" s="1" t="s">
        <v>57</v>
      </c>
      <c r="B34" s="4">
        <f t="shared" si="3"/>
        <v>1</v>
      </c>
      <c r="C34" s="4">
        <f t="shared" si="3"/>
        <v>0</v>
      </c>
      <c r="D34" s="4">
        <f t="shared" si="3"/>
        <v>0</v>
      </c>
      <c r="F34" s="4">
        <v>1</v>
      </c>
      <c r="G34" s="4">
        <v>0</v>
      </c>
      <c r="H34" s="4">
        <v>0</v>
      </c>
      <c r="J34" s="4">
        <v>0</v>
      </c>
      <c r="K34" s="4">
        <v>0</v>
      </c>
      <c r="L34" s="4">
        <v>0</v>
      </c>
      <c r="N34" s="4">
        <v>0</v>
      </c>
      <c r="O34" s="4">
        <v>0</v>
      </c>
      <c r="P34" s="4">
        <v>0</v>
      </c>
      <c r="V34" s="4">
        <v>0</v>
      </c>
      <c r="W34" s="4">
        <v>0</v>
      </c>
      <c r="X34" s="4">
        <v>0</v>
      </c>
      <c r="Z34" s="4">
        <v>0</v>
      </c>
      <c r="AA34" s="4">
        <v>0</v>
      </c>
      <c r="AB34" s="4">
        <v>0</v>
      </c>
      <c r="AD34" s="4">
        <v>0</v>
      </c>
      <c r="AE34" s="4">
        <v>0</v>
      </c>
      <c r="AF34" s="4">
        <v>0</v>
      </c>
      <c r="AH34" s="4">
        <v>0</v>
      </c>
      <c r="AI34" s="4">
        <v>0</v>
      </c>
      <c r="AJ34" s="4">
        <v>0</v>
      </c>
      <c r="AL34" s="4">
        <v>0</v>
      </c>
      <c r="AM34" s="4">
        <v>0</v>
      </c>
      <c r="AN34" s="4">
        <v>0</v>
      </c>
      <c r="AP34" s="4">
        <v>0</v>
      </c>
      <c r="AQ34" s="4">
        <v>0</v>
      </c>
      <c r="AR34" s="4">
        <v>0</v>
      </c>
    </row>
    <row r="35" spans="1:45" ht="12" customHeight="1">
      <c r="A35" s="5" t="s">
        <v>68</v>
      </c>
      <c r="B35" s="8">
        <f>SUM(B30:B34)</f>
        <v>9</v>
      </c>
      <c r="C35" s="8">
        <f>SUM(C30:C34)</f>
        <v>26</v>
      </c>
      <c r="D35" s="8">
        <f>SUM(D30:D34)</f>
        <v>0</v>
      </c>
      <c r="F35" s="8">
        <f>SUM(F30:F34)</f>
        <v>1</v>
      </c>
      <c r="G35" s="8">
        <f>SUM(G30:G34)</f>
        <v>8</v>
      </c>
      <c r="H35" s="8">
        <f>SUM(H30:H34)</f>
        <v>0</v>
      </c>
      <c r="I35" s="5"/>
      <c r="J35" s="8">
        <f>SUM(J30:J34)</f>
        <v>0</v>
      </c>
      <c r="K35" s="8">
        <f>SUM(K30:K34)</f>
        <v>6</v>
      </c>
      <c r="L35" s="8">
        <f>SUM(L30:L34)</f>
        <v>0</v>
      </c>
      <c r="M35" s="5"/>
      <c r="N35" s="8">
        <f>SUM(N30:N34)</f>
        <v>4</v>
      </c>
      <c r="O35" s="8">
        <f>SUM(O30:O34)</f>
        <v>4</v>
      </c>
      <c r="P35" s="8">
        <f>SUM(P30:P34)</f>
        <v>0</v>
      </c>
      <c r="Q35" s="5"/>
      <c r="R35" s="8">
        <f>SUM(R30:R34)</f>
        <v>0</v>
      </c>
      <c r="S35" s="8">
        <f>SUM(S30:S34)</f>
        <v>0</v>
      </c>
      <c r="T35" s="8">
        <f>SUM(T30:T34)</f>
        <v>0</v>
      </c>
      <c r="U35" s="5"/>
      <c r="V35" s="8">
        <f>SUM(V30:V34)</f>
        <v>2</v>
      </c>
      <c r="W35" s="8">
        <f>SUM(W30:W34)</f>
        <v>0</v>
      </c>
      <c r="X35" s="8">
        <f>SUM(X30:X34)</f>
        <v>0</v>
      </c>
      <c r="Y35" s="5"/>
      <c r="Z35" s="8">
        <f>SUM(Z30:Z34)</f>
        <v>0</v>
      </c>
      <c r="AA35" s="8">
        <f>SUM(AA30:AA34)</f>
        <v>0</v>
      </c>
      <c r="AB35" s="8">
        <f>SUM(AB30:AB34)</f>
        <v>0</v>
      </c>
      <c r="AC35" s="5"/>
      <c r="AD35" s="8">
        <f>SUM(AD30:AD34)</f>
        <v>1</v>
      </c>
      <c r="AE35" s="8">
        <f>SUM(AE30:AE34)</f>
        <v>6</v>
      </c>
      <c r="AF35" s="8">
        <f>SUM(AF30:AF34)</f>
        <v>0</v>
      </c>
      <c r="AG35" s="5"/>
      <c r="AH35" s="8">
        <f>SUM(AH30:AH34)</f>
        <v>1</v>
      </c>
      <c r="AI35" s="8">
        <f>SUM(AI30:AI34)</f>
        <v>2</v>
      </c>
      <c r="AJ35" s="8">
        <f>SUM(AJ30:AJ34)</f>
        <v>0</v>
      </c>
      <c r="AK35" s="5"/>
      <c r="AL35" s="8">
        <f>SUM(AL30:AL34)</f>
        <v>0</v>
      </c>
      <c r="AM35" s="8">
        <f>SUM(AM30:AM34)</f>
        <v>0</v>
      </c>
      <c r="AN35" s="8">
        <f>SUM(AN30:AN34)</f>
        <v>0</v>
      </c>
      <c r="AO35" s="5"/>
      <c r="AP35" s="8">
        <f>SUM(AP30:AP34)</f>
        <v>0</v>
      </c>
      <c r="AQ35" s="8">
        <f>SUM(AQ30:AQ34)</f>
        <v>0</v>
      </c>
      <c r="AR35" s="8">
        <f>SUM(AR30:AR34)</f>
        <v>0</v>
      </c>
      <c r="AS35" s="5"/>
    </row>
    <row r="37" spans="2:45" ht="12" customHeight="1">
      <c r="B37" s="13" t="s">
        <v>68</v>
      </c>
      <c r="C37" s="13"/>
      <c r="D37" s="13"/>
      <c r="F37" s="13" t="s">
        <v>58</v>
      </c>
      <c r="G37" s="13"/>
      <c r="H37" s="13"/>
      <c r="I37" s="5"/>
      <c r="J37" s="13" t="s">
        <v>59</v>
      </c>
      <c r="K37" s="13"/>
      <c r="L37" s="13"/>
      <c r="M37" s="5"/>
      <c r="N37" s="13" t="s">
        <v>60</v>
      </c>
      <c r="O37" s="13"/>
      <c r="P37" s="13"/>
      <c r="Q37" s="5"/>
      <c r="R37" s="13" t="s">
        <v>61</v>
      </c>
      <c r="S37" s="13"/>
      <c r="T37" s="13"/>
      <c r="U37" s="5"/>
      <c r="V37" s="13" t="s">
        <v>62</v>
      </c>
      <c r="W37" s="13"/>
      <c r="X37" s="13"/>
      <c r="Y37" s="5"/>
      <c r="Z37" s="13" t="s">
        <v>63</v>
      </c>
      <c r="AA37" s="13"/>
      <c r="AB37" s="13"/>
      <c r="AC37" s="5"/>
      <c r="AD37" s="13" t="s">
        <v>64</v>
      </c>
      <c r="AE37" s="13"/>
      <c r="AF37" s="13"/>
      <c r="AG37" s="5"/>
      <c r="AH37" s="13" t="s">
        <v>65</v>
      </c>
      <c r="AI37" s="13"/>
      <c r="AJ37" s="13"/>
      <c r="AK37" s="5"/>
      <c r="AL37" s="13" t="s">
        <v>66</v>
      </c>
      <c r="AM37" s="13"/>
      <c r="AN37" s="13"/>
      <c r="AO37" s="5"/>
      <c r="AP37" s="13" t="s">
        <v>67</v>
      </c>
      <c r="AQ37" s="13"/>
      <c r="AR37" s="13"/>
      <c r="AS37" s="5"/>
    </row>
    <row r="38" spans="1:45" ht="12" customHeight="1">
      <c r="A38" s="5" t="s">
        <v>83</v>
      </c>
      <c r="B38" s="3" t="s">
        <v>70</v>
      </c>
      <c r="C38" s="3" t="s">
        <v>71</v>
      </c>
      <c r="D38" s="3" t="s">
        <v>72</v>
      </c>
      <c r="E38" s="5"/>
      <c r="F38" s="3" t="s">
        <v>70</v>
      </c>
      <c r="G38" s="3" t="s">
        <v>71</v>
      </c>
      <c r="H38" s="3" t="s">
        <v>72</v>
      </c>
      <c r="I38" s="2"/>
      <c r="J38" s="3" t="s">
        <v>70</v>
      </c>
      <c r="K38" s="3" t="s">
        <v>71</v>
      </c>
      <c r="L38" s="3" t="s">
        <v>72</v>
      </c>
      <c r="M38" s="2"/>
      <c r="N38" s="3" t="s">
        <v>70</v>
      </c>
      <c r="O38" s="3" t="s">
        <v>71</v>
      </c>
      <c r="P38" s="3" t="s">
        <v>72</v>
      </c>
      <c r="Q38" s="2"/>
      <c r="R38" s="3" t="s">
        <v>70</v>
      </c>
      <c r="S38" s="3" t="s">
        <v>71</v>
      </c>
      <c r="T38" s="3" t="s">
        <v>72</v>
      </c>
      <c r="U38" s="2"/>
      <c r="V38" s="3" t="s">
        <v>70</v>
      </c>
      <c r="W38" s="3" t="s">
        <v>71</v>
      </c>
      <c r="X38" s="3" t="s">
        <v>72</v>
      </c>
      <c r="Y38" s="2"/>
      <c r="Z38" s="3" t="s">
        <v>70</v>
      </c>
      <c r="AA38" s="3" t="s">
        <v>71</v>
      </c>
      <c r="AB38" s="3" t="s">
        <v>72</v>
      </c>
      <c r="AC38" s="2"/>
      <c r="AD38" s="3" t="s">
        <v>70</v>
      </c>
      <c r="AE38" s="3" t="s">
        <v>71</v>
      </c>
      <c r="AF38" s="3" t="s">
        <v>72</v>
      </c>
      <c r="AG38" s="2"/>
      <c r="AH38" s="3" t="s">
        <v>70</v>
      </c>
      <c r="AI38" s="3" t="s">
        <v>71</v>
      </c>
      <c r="AJ38" s="3" t="s">
        <v>72</v>
      </c>
      <c r="AK38" s="2"/>
      <c r="AL38" s="3" t="s">
        <v>70</v>
      </c>
      <c r="AM38" s="3" t="s">
        <v>71</v>
      </c>
      <c r="AN38" s="3" t="s">
        <v>72</v>
      </c>
      <c r="AO38" s="2"/>
      <c r="AP38" s="3" t="s">
        <v>70</v>
      </c>
      <c r="AQ38" s="3" t="s">
        <v>71</v>
      </c>
      <c r="AR38" s="3" t="s">
        <v>72</v>
      </c>
      <c r="AS38" s="2"/>
    </row>
    <row r="39" spans="1:44" ht="12" customHeight="1">
      <c r="A39" s="1" t="s">
        <v>53</v>
      </c>
      <c r="B39" s="4">
        <f aca="true" t="shared" si="4" ref="B39:D43">F39+J39+N39+R39+V39+Z39+AD39+AH39+AL39+AP39</f>
        <v>24</v>
      </c>
      <c r="C39" s="4">
        <f t="shared" si="4"/>
        <v>25</v>
      </c>
      <c r="D39" s="4">
        <f t="shared" si="4"/>
        <v>2</v>
      </c>
      <c r="F39" s="4">
        <f>UML!E4</f>
        <v>1</v>
      </c>
      <c r="G39" s="4">
        <f>UML!F4</f>
        <v>2</v>
      </c>
      <c r="H39" s="4">
        <f>UML!G4</f>
        <v>1</v>
      </c>
      <c r="J39" s="4">
        <f>UML!E5</f>
        <v>1</v>
      </c>
      <c r="K39" s="4">
        <f>UML!F5</f>
        <v>2</v>
      </c>
      <c r="L39" s="4">
        <f>UML!G5</f>
        <v>0</v>
      </c>
      <c r="N39" s="4">
        <f>UML!E6</f>
        <v>3</v>
      </c>
      <c r="O39" s="4">
        <f>UML!F6</f>
        <v>9</v>
      </c>
      <c r="P39" s="4">
        <f>UML!G6</f>
        <v>0</v>
      </c>
      <c r="R39" s="4">
        <f>UML!E7</f>
        <v>0</v>
      </c>
      <c r="S39" s="4">
        <f>UML!F7</f>
        <v>2</v>
      </c>
      <c r="T39" s="4">
        <f>UML!G7</f>
        <v>0</v>
      </c>
      <c r="Z39" s="4">
        <f>UML!E8</f>
        <v>2</v>
      </c>
      <c r="AA39" s="4">
        <f>UML!F8</f>
        <v>0</v>
      </c>
      <c r="AB39" s="4">
        <f>UML!G8</f>
        <v>0</v>
      </c>
      <c r="AD39" s="4">
        <f>UML!E9</f>
        <v>3</v>
      </c>
      <c r="AE39" s="4">
        <f>UML!F9</f>
        <v>4</v>
      </c>
      <c r="AF39" s="4">
        <f>UML!G9</f>
        <v>0</v>
      </c>
      <c r="AH39" s="4">
        <f>UML!E10</f>
        <v>8</v>
      </c>
      <c r="AI39" s="4">
        <f>UML!F10</f>
        <v>3</v>
      </c>
      <c r="AJ39" s="4">
        <f>UML!G10</f>
        <v>0</v>
      </c>
      <c r="AL39" s="4">
        <f>UML!E11</f>
        <v>4</v>
      </c>
      <c r="AM39" s="4">
        <f>UML!F11</f>
        <v>3</v>
      </c>
      <c r="AN39" s="4">
        <f>UML!G11</f>
        <v>1</v>
      </c>
      <c r="AP39" s="4">
        <f>UML!E12</f>
        <v>2</v>
      </c>
      <c r="AQ39" s="4">
        <f>UML!F12</f>
        <v>0</v>
      </c>
      <c r="AR39" s="4">
        <f>UML!G12</f>
        <v>0</v>
      </c>
    </row>
    <row r="40" spans="1:44" ht="12" customHeight="1">
      <c r="A40" s="1" t="s">
        <v>54</v>
      </c>
      <c r="B40" s="4">
        <f t="shared" si="4"/>
        <v>4</v>
      </c>
      <c r="C40" s="4">
        <f t="shared" si="4"/>
        <v>11</v>
      </c>
      <c r="D40" s="4">
        <f t="shared" si="4"/>
        <v>0</v>
      </c>
      <c r="F40" s="4">
        <f>UML!M4</f>
        <v>0</v>
      </c>
      <c r="G40" s="4">
        <f>UML!N4</f>
        <v>3</v>
      </c>
      <c r="H40" s="4">
        <f>UML!O4</f>
        <v>0</v>
      </c>
      <c r="J40" s="4">
        <f>UML!M5</f>
        <v>0</v>
      </c>
      <c r="K40" s="4">
        <f>UML!N5</f>
        <v>2</v>
      </c>
      <c r="L40" s="4">
        <f>UML!O5</f>
        <v>0</v>
      </c>
      <c r="N40" s="4">
        <f>UML!M6</f>
        <v>0</v>
      </c>
      <c r="O40" s="4">
        <f>UML!N6</f>
        <v>4</v>
      </c>
      <c r="P40" s="4">
        <f>UML!O6</f>
        <v>0</v>
      </c>
      <c r="R40" s="4">
        <f>UML!M7</f>
        <v>0</v>
      </c>
      <c r="S40" s="4">
        <f>UML!N7</f>
        <v>0</v>
      </c>
      <c r="T40" s="4">
        <f>UML!O7</f>
        <v>0</v>
      </c>
      <c r="Z40" s="4">
        <f>UML!M8</f>
        <v>0</v>
      </c>
      <c r="AA40" s="4">
        <f>UML!N8</f>
        <v>0</v>
      </c>
      <c r="AB40" s="4">
        <f>UML!O8</f>
        <v>0</v>
      </c>
      <c r="AD40" s="4">
        <f>UML!M9</f>
        <v>1</v>
      </c>
      <c r="AE40" s="4">
        <f>UML!N9</f>
        <v>1</v>
      </c>
      <c r="AF40" s="4">
        <f>UML!O9</f>
        <v>0</v>
      </c>
      <c r="AH40" s="4">
        <f>UML!M10</f>
        <v>2</v>
      </c>
      <c r="AI40" s="4">
        <f>UML!N10</f>
        <v>1</v>
      </c>
      <c r="AJ40" s="4">
        <f>UML!O10</f>
        <v>0</v>
      </c>
      <c r="AL40" s="4">
        <f>UML!M11</f>
        <v>1</v>
      </c>
      <c r="AM40" s="4">
        <f>UML!N11</f>
        <v>0</v>
      </c>
      <c r="AN40" s="4">
        <f>UML!O11</f>
        <v>0</v>
      </c>
      <c r="AP40" s="4">
        <f>UML!M12</f>
        <v>0</v>
      </c>
      <c r="AQ40" s="4">
        <f>UML!N12</f>
        <v>0</v>
      </c>
      <c r="AR40" s="4">
        <f>UML!O12</f>
        <v>0</v>
      </c>
    </row>
    <row r="41" spans="1:44" ht="12" customHeight="1">
      <c r="A41" s="1" t="s">
        <v>55</v>
      </c>
      <c r="B41" s="4">
        <f t="shared" si="4"/>
        <v>1</v>
      </c>
      <c r="C41" s="4">
        <f t="shared" si="4"/>
        <v>2</v>
      </c>
      <c r="D41" s="4">
        <f t="shared" si="4"/>
        <v>0</v>
      </c>
      <c r="F41" s="4">
        <f>UML!U4</f>
        <v>0</v>
      </c>
      <c r="G41" s="4">
        <f>UML!V4</f>
        <v>0</v>
      </c>
      <c r="H41" s="4">
        <f>UML!W4</f>
        <v>0</v>
      </c>
      <c r="J41" s="4">
        <f>UML!U5</f>
        <v>1</v>
      </c>
      <c r="K41" s="4">
        <f>UML!V5</f>
        <v>2</v>
      </c>
      <c r="L41" s="4">
        <f>UML!W5</f>
        <v>0</v>
      </c>
      <c r="N41" s="4">
        <f>UML!U6</f>
        <v>0</v>
      </c>
      <c r="O41" s="4">
        <f>UML!V6</f>
        <v>0</v>
      </c>
      <c r="P41" s="4">
        <f>UML!W6</f>
        <v>0</v>
      </c>
      <c r="R41" s="4">
        <f>UML!U7</f>
        <v>0</v>
      </c>
      <c r="S41" s="4">
        <f>UML!V7</f>
        <v>0</v>
      </c>
      <c r="T41" s="4">
        <f>UML!W7</f>
        <v>0</v>
      </c>
      <c r="Z41" s="4">
        <f>UML!U8</f>
        <v>0</v>
      </c>
      <c r="AA41" s="4">
        <f>UML!V8</f>
        <v>0</v>
      </c>
      <c r="AB41" s="4">
        <f>UML!W8</f>
        <v>0</v>
      </c>
      <c r="AD41" s="4">
        <f>UML!U9</f>
        <v>0</v>
      </c>
      <c r="AE41" s="4">
        <f>UML!V9</f>
        <v>0</v>
      </c>
      <c r="AF41" s="4">
        <f>UML!W9</f>
        <v>0</v>
      </c>
      <c r="AH41" s="4">
        <f>UML!U10</f>
        <v>0</v>
      </c>
      <c r="AI41" s="4">
        <f>UML!V10</f>
        <v>0</v>
      </c>
      <c r="AJ41" s="4">
        <f>UML!W10</f>
        <v>0</v>
      </c>
      <c r="AL41" s="4">
        <f>UML!U11</f>
        <v>0</v>
      </c>
      <c r="AM41" s="4">
        <f>UML!V11</f>
        <v>0</v>
      </c>
      <c r="AN41" s="4">
        <f>UML!W11</f>
        <v>0</v>
      </c>
      <c r="AP41" s="4">
        <f>UML!U12</f>
        <v>0</v>
      </c>
      <c r="AQ41" s="4">
        <f>UML!V12</f>
        <v>0</v>
      </c>
      <c r="AR41" s="4">
        <f>UML!W12</f>
        <v>0</v>
      </c>
    </row>
    <row r="42" spans="1:44" ht="12" customHeight="1">
      <c r="A42" s="1" t="s">
        <v>56</v>
      </c>
      <c r="B42" s="4">
        <f t="shared" si="4"/>
        <v>2</v>
      </c>
      <c r="C42" s="4">
        <f t="shared" si="4"/>
        <v>3</v>
      </c>
      <c r="D42" s="4">
        <f t="shared" si="4"/>
        <v>1</v>
      </c>
      <c r="F42" s="4">
        <f>UML!AC4</f>
        <v>0</v>
      </c>
      <c r="G42" s="4">
        <f>UML!AD4</f>
        <v>0</v>
      </c>
      <c r="H42" s="4">
        <f>UML!AE4</f>
        <v>1</v>
      </c>
      <c r="J42" s="4">
        <f>UML!AC5</f>
        <v>0</v>
      </c>
      <c r="K42" s="4">
        <f>UML!AD5</f>
        <v>2</v>
      </c>
      <c r="L42" s="4">
        <f>UML!AE5</f>
        <v>0</v>
      </c>
      <c r="N42" s="4">
        <f>UML!AC6</f>
        <v>0</v>
      </c>
      <c r="O42" s="4">
        <f>UML!AD6</f>
        <v>1</v>
      </c>
      <c r="P42" s="4">
        <f>UML!AE6</f>
        <v>0</v>
      </c>
      <c r="R42" s="4">
        <f>UML!AC7</f>
        <v>0</v>
      </c>
      <c r="S42" s="4">
        <f>UML!AD7</f>
        <v>0</v>
      </c>
      <c r="T42" s="4">
        <f>UML!AE7</f>
        <v>0</v>
      </c>
      <c r="Z42" s="4">
        <f>UML!AC8</f>
        <v>0</v>
      </c>
      <c r="AA42" s="4">
        <f>UML!AD8</f>
        <v>0</v>
      </c>
      <c r="AB42" s="4">
        <f>UML!AE8</f>
        <v>0</v>
      </c>
      <c r="AD42" s="4">
        <f>UML!AC9</f>
        <v>1</v>
      </c>
      <c r="AE42" s="4">
        <f>UML!AD9</f>
        <v>0</v>
      </c>
      <c r="AF42" s="4">
        <f>UML!AE9</f>
        <v>0</v>
      </c>
      <c r="AH42" s="4">
        <f>UML!AC10</f>
        <v>0</v>
      </c>
      <c r="AI42" s="4">
        <f>UML!AD10</f>
        <v>0</v>
      </c>
      <c r="AJ42" s="4">
        <f>UML!AE10</f>
        <v>0</v>
      </c>
      <c r="AL42" s="4">
        <f>UML!AC11</f>
        <v>1</v>
      </c>
      <c r="AM42" s="4">
        <f>UML!AD11</f>
        <v>0</v>
      </c>
      <c r="AN42" s="4">
        <f>UML!AE11</f>
        <v>0</v>
      </c>
      <c r="AP42" s="4">
        <f>UML!AC12</f>
        <v>0</v>
      </c>
      <c r="AQ42" s="4">
        <f>UML!AD12</f>
        <v>0</v>
      </c>
      <c r="AR42" s="4">
        <f>UML!AE12</f>
        <v>0</v>
      </c>
    </row>
    <row r="43" spans="1:44" ht="12" customHeight="1">
      <c r="A43" s="1" t="s">
        <v>57</v>
      </c>
      <c r="B43" s="4">
        <f t="shared" si="4"/>
        <v>0</v>
      </c>
      <c r="C43" s="4">
        <f t="shared" si="4"/>
        <v>0</v>
      </c>
      <c r="D43" s="4">
        <f t="shared" si="4"/>
        <v>0</v>
      </c>
      <c r="F43" s="4">
        <v>0</v>
      </c>
      <c r="G43" s="4">
        <v>0</v>
      </c>
      <c r="H43" s="4">
        <v>0</v>
      </c>
      <c r="J43" s="4">
        <v>0</v>
      </c>
      <c r="K43" s="4">
        <v>0</v>
      </c>
      <c r="L43" s="4">
        <v>0</v>
      </c>
      <c r="N43" s="4">
        <v>0</v>
      </c>
      <c r="O43" s="4">
        <v>0</v>
      </c>
      <c r="P43" s="4">
        <v>0</v>
      </c>
      <c r="R43" s="4">
        <v>0</v>
      </c>
      <c r="S43" s="4">
        <v>0</v>
      </c>
      <c r="T43" s="4">
        <v>0</v>
      </c>
      <c r="Z43" s="4">
        <v>0</v>
      </c>
      <c r="AA43" s="4">
        <v>0</v>
      </c>
      <c r="AB43" s="4">
        <v>0</v>
      </c>
      <c r="AD43" s="4">
        <v>0</v>
      </c>
      <c r="AE43" s="4">
        <v>0</v>
      </c>
      <c r="AF43" s="4">
        <v>0</v>
      </c>
      <c r="AH43" s="4">
        <v>0</v>
      </c>
      <c r="AI43" s="4">
        <v>0</v>
      </c>
      <c r="AJ43" s="4">
        <v>0</v>
      </c>
      <c r="AL43" s="4">
        <v>0</v>
      </c>
      <c r="AM43" s="4">
        <v>0</v>
      </c>
      <c r="AN43" s="4">
        <v>0</v>
      </c>
      <c r="AP43" s="4">
        <v>0</v>
      </c>
      <c r="AQ43" s="4">
        <v>0</v>
      </c>
      <c r="AR43" s="4">
        <v>0</v>
      </c>
    </row>
    <row r="44" spans="1:45" ht="12" customHeight="1">
      <c r="A44" s="5" t="s">
        <v>68</v>
      </c>
      <c r="B44" s="8">
        <f>SUM(B39:B43)</f>
        <v>31</v>
      </c>
      <c r="C44" s="8">
        <f>SUM(C39:C43)</f>
        <v>41</v>
      </c>
      <c r="D44" s="8">
        <f>SUM(D39:D43)</f>
        <v>3</v>
      </c>
      <c r="F44" s="8">
        <f>SUM(F39:F43)</f>
        <v>1</v>
      </c>
      <c r="G44" s="8">
        <f>SUM(G39:G43)</f>
        <v>5</v>
      </c>
      <c r="H44" s="8">
        <f>SUM(H39:H43)</f>
        <v>2</v>
      </c>
      <c r="I44" s="5"/>
      <c r="J44" s="8">
        <f>SUM(J39:J43)</f>
        <v>2</v>
      </c>
      <c r="K44" s="8">
        <f>SUM(K39:K43)</f>
        <v>8</v>
      </c>
      <c r="L44" s="8">
        <f>SUM(L39:L43)</f>
        <v>0</v>
      </c>
      <c r="M44" s="5"/>
      <c r="N44" s="8">
        <f>SUM(N39:N43)</f>
        <v>3</v>
      </c>
      <c r="O44" s="8">
        <f>SUM(O39:O43)</f>
        <v>14</v>
      </c>
      <c r="P44" s="8">
        <f>SUM(P39:P43)</f>
        <v>0</v>
      </c>
      <c r="Q44" s="5"/>
      <c r="R44" s="8">
        <f>SUM(R39:R43)</f>
        <v>0</v>
      </c>
      <c r="S44" s="8">
        <f>SUM(S39:S43)</f>
        <v>2</v>
      </c>
      <c r="T44" s="8">
        <f>SUM(T39:T43)</f>
        <v>0</v>
      </c>
      <c r="U44" s="5"/>
      <c r="V44" s="8">
        <f>SUM(V39:V43)</f>
        <v>0</v>
      </c>
      <c r="W44" s="8">
        <f>SUM(W39:W43)</f>
        <v>0</v>
      </c>
      <c r="X44" s="8">
        <f>SUM(X39:X43)</f>
        <v>0</v>
      </c>
      <c r="Y44" s="5"/>
      <c r="Z44" s="8">
        <f>SUM(Z39:Z43)</f>
        <v>2</v>
      </c>
      <c r="AA44" s="8">
        <f>SUM(AA39:AA43)</f>
        <v>0</v>
      </c>
      <c r="AB44" s="8">
        <f>SUM(AB39:AB43)</f>
        <v>0</v>
      </c>
      <c r="AC44" s="5"/>
      <c r="AD44" s="8">
        <f>SUM(AD39:AD43)</f>
        <v>5</v>
      </c>
      <c r="AE44" s="8">
        <f>SUM(AE39:AE43)</f>
        <v>5</v>
      </c>
      <c r="AF44" s="8">
        <f>SUM(AF39:AF43)</f>
        <v>0</v>
      </c>
      <c r="AG44" s="5"/>
      <c r="AH44" s="8">
        <f>SUM(AH39:AH43)</f>
        <v>10</v>
      </c>
      <c r="AI44" s="8">
        <f>SUM(AI39:AI43)</f>
        <v>4</v>
      </c>
      <c r="AJ44" s="8">
        <f>SUM(AJ39:AJ43)</f>
        <v>0</v>
      </c>
      <c r="AK44" s="5"/>
      <c r="AL44" s="8">
        <f>SUM(AL39:AL43)</f>
        <v>6</v>
      </c>
      <c r="AM44" s="8">
        <f>SUM(AM39:AM43)</f>
        <v>3</v>
      </c>
      <c r="AN44" s="8">
        <f>SUM(AN39:AN43)</f>
        <v>1</v>
      </c>
      <c r="AO44" s="5"/>
      <c r="AP44" s="8">
        <f>SUM(AP39:AP43)</f>
        <v>2</v>
      </c>
      <c r="AQ44" s="8">
        <f>SUM(AQ39:AQ43)</f>
        <v>0</v>
      </c>
      <c r="AR44" s="8">
        <f>SUM(AR39:AR43)</f>
        <v>0</v>
      </c>
      <c r="AS44" s="5"/>
    </row>
    <row r="46" spans="2:45" ht="12" customHeight="1">
      <c r="B46" s="13" t="s">
        <v>68</v>
      </c>
      <c r="C46" s="13"/>
      <c r="D46" s="13"/>
      <c r="F46" s="13" t="s">
        <v>58</v>
      </c>
      <c r="G46" s="13"/>
      <c r="H46" s="13"/>
      <c r="I46" s="5"/>
      <c r="J46" s="13" t="s">
        <v>59</v>
      </c>
      <c r="K46" s="13"/>
      <c r="L46" s="13"/>
      <c r="M46" s="5"/>
      <c r="N46" s="13" t="s">
        <v>60</v>
      </c>
      <c r="O46" s="13"/>
      <c r="P46" s="13"/>
      <c r="Q46" s="5"/>
      <c r="R46" s="13" t="s">
        <v>61</v>
      </c>
      <c r="S46" s="13"/>
      <c r="T46" s="13"/>
      <c r="U46" s="5"/>
      <c r="V46" s="13" t="s">
        <v>62</v>
      </c>
      <c r="W46" s="13"/>
      <c r="X46" s="13"/>
      <c r="Y46" s="5"/>
      <c r="Z46" s="13" t="s">
        <v>63</v>
      </c>
      <c r="AA46" s="13"/>
      <c r="AB46" s="13"/>
      <c r="AC46" s="5"/>
      <c r="AD46" s="13" t="s">
        <v>64</v>
      </c>
      <c r="AE46" s="13"/>
      <c r="AF46" s="13"/>
      <c r="AG46" s="5"/>
      <c r="AH46" s="13" t="s">
        <v>65</v>
      </c>
      <c r="AI46" s="13"/>
      <c r="AJ46" s="13"/>
      <c r="AK46" s="5"/>
      <c r="AL46" s="13" t="s">
        <v>66</v>
      </c>
      <c r="AM46" s="13"/>
      <c r="AN46" s="13"/>
      <c r="AO46" s="5"/>
      <c r="AP46" s="13" t="s">
        <v>67</v>
      </c>
      <c r="AQ46" s="13"/>
      <c r="AR46" s="13"/>
      <c r="AS46" s="5"/>
    </row>
    <row r="47" spans="1:45" ht="12" customHeight="1">
      <c r="A47" s="5" t="s">
        <v>76</v>
      </c>
      <c r="B47" s="3" t="s">
        <v>70</v>
      </c>
      <c r="C47" s="3" t="s">
        <v>71</v>
      </c>
      <c r="D47" s="3" t="s">
        <v>72</v>
      </c>
      <c r="F47" s="3" t="s">
        <v>70</v>
      </c>
      <c r="G47" s="3" t="s">
        <v>71</v>
      </c>
      <c r="H47" s="3" t="s">
        <v>72</v>
      </c>
      <c r="I47" s="2"/>
      <c r="J47" s="3" t="s">
        <v>70</v>
      </c>
      <c r="K47" s="3" t="s">
        <v>71</v>
      </c>
      <c r="L47" s="3" t="s">
        <v>72</v>
      </c>
      <c r="M47" s="2"/>
      <c r="N47" s="3" t="s">
        <v>70</v>
      </c>
      <c r="O47" s="3" t="s">
        <v>71</v>
      </c>
      <c r="P47" s="3" t="s">
        <v>72</v>
      </c>
      <c r="Q47" s="2"/>
      <c r="R47" s="3" t="s">
        <v>70</v>
      </c>
      <c r="S47" s="3" t="s">
        <v>71</v>
      </c>
      <c r="T47" s="3" t="s">
        <v>72</v>
      </c>
      <c r="U47" s="2"/>
      <c r="V47" s="3" t="s">
        <v>70</v>
      </c>
      <c r="W47" s="3" t="s">
        <v>71</v>
      </c>
      <c r="X47" s="3" t="s">
        <v>72</v>
      </c>
      <c r="Y47" s="2"/>
      <c r="Z47" s="3" t="s">
        <v>70</v>
      </c>
      <c r="AA47" s="3" t="s">
        <v>71</v>
      </c>
      <c r="AB47" s="3" t="s">
        <v>72</v>
      </c>
      <c r="AC47" s="2"/>
      <c r="AD47" s="3" t="s">
        <v>70</v>
      </c>
      <c r="AE47" s="3" t="s">
        <v>71</v>
      </c>
      <c r="AF47" s="3" t="s">
        <v>72</v>
      </c>
      <c r="AG47" s="2"/>
      <c r="AH47" s="3" t="s">
        <v>70</v>
      </c>
      <c r="AI47" s="3" t="s">
        <v>71</v>
      </c>
      <c r="AJ47" s="3" t="s">
        <v>72</v>
      </c>
      <c r="AK47" s="2"/>
      <c r="AL47" s="3" t="s">
        <v>70</v>
      </c>
      <c r="AM47" s="3" t="s">
        <v>71</v>
      </c>
      <c r="AN47" s="3" t="s">
        <v>72</v>
      </c>
      <c r="AO47" s="2"/>
      <c r="AP47" s="3" t="s">
        <v>70</v>
      </c>
      <c r="AQ47" s="3" t="s">
        <v>71</v>
      </c>
      <c r="AR47" s="3" t="s">
        <v>72</v>
      </c>
      <c r="AS47" s="2"/>
    </row>
    <row r="48" spans="1:44" ht="12" customHeight="1">
      <c r="A48" s="1" t="s">
        <v>53</v>
      </c>
      <c r="B48" s="4">
        <f aca="true" t="shared" si="5" ref="B48:D52">F48+J48+N48+R48+V48+Z48+AD48+AH48+AL48+AP48</f>
        <v>7</v>
      </c>
      <c r="C48" s="4">
        <f t="shared" si="5"/>
        <v>30</v>
      </c>
      <c r="D48" s="4">
        <f t="shared" si="5"/>
        <v>0</v>
      </c>
      <c r="F48" s="4">
        <f>MC!E4</f>
        <v>1</v>
      </c>
      <c r="G48" s="4">
        <f>MC!F4</f>
        <v>8</v>
      </c>
      <c r="H48" s="4">
        <f>MC!G4</f>
        <v>0</v>
      </c>
      <c r="J48" s="4">
        <f>MC!E5</f>
        <v>3</v>
      </c>
      <c r="K48" s="4">
        <f>MC!F5</f>
        <v>7</v>
      </c>
      <c r="L48" s="4">
        <f>MC!G5</f>
        <v>0</v>
      </c>
      <c r="N48" s="4">
        <f>MC!E6</f>
        <v>3</v>
      </c>
      <c r="O48" s="4">
        <f>MC!F6</f>
        <v>5</v>
      </c>
      <c r="P48" s="4">
        <f>MC!G6</f>
        <v>0</v>
      </c>
      <c r="R48" s="4">
        <f>MC!E7</f>
        <v>0</v>
      </c>
      <c r="S48" s="4">
        <f>MC!F7</f>
        <v>0</v>
      </c>
      <c r="T48" s="4">
        <f>MC!G7</f>
        <v>0</v>
      </c>
      <c r="V48" s="4">
        <f>MC!E8</f>
        <v>0</v>
      </c>
      <c r="W48" s="4">
        <f>MC!F8</f>
        <v>2</v>
      </c>
      <c r="X48" s="4">
        <f>MC!G8</f>
        <v>0</v>
      </c>
      <c r="AD48" s="4">
        <f>MC!E9</f>
        <v>0</v>
      </c>
      <c r="AE48" s="4">
        <f>MC!F9</f>
        <v>8</v>
      </c>
      <c r="AF48" s="4">
        <f>MC!G9</f>
        <v>0</v>
      </c>
      <c r="AH48" s="4">
        <f>MC!E10</f>
        <v>0</v>
      </c>
      <c r="AI48" s="4">
        <f>MC!F10</f>
        <v>0</v>
      </c>
      <c r="AJ48" s="4">
        <f>MC!G10</f>
        <v>0</v>
      </c>
      <c r="AL48" s="4">
        <f>MC!E11</f>
        <v>0</v>
      </c>
      <c r="AM48" s="4">
        <f>MC!F11</f>
        <v>0</v>
      </c>
      <c r="AN48" s="4">
        <f>MC!G11</f>
        <v>0</v>
      </c>
      <c r="AP48" s="4">
        <f>MC!E12</f>
        <v>0</v>
      </c>
      <c r="AQ48" s="4">
        <f>MC!F12</f>
        <v>0</v>
      </c>
      <c r="AR48" s="4">
        <f>MC!G12</f>
        <v>0</v>
      </c>
    </row>
    <row r="49" spans="1:44" ht="12" customHeight="1">
      <c r="A49" s="1" t="s">
        <v>54</v>
      </c>
      <c r="B49" s="4">
        <f t="shared" si="5"/>
        <v>1</v>
      </c>
      <c r="C49" s="4">
        <f t="shared" si="5"/>
        <v>1</v>
      </c>
      <c r="D49" s="4">
        <f t="shared" si="5"/>
        <v>0</v>
      </c>
      <c r="F49" s="4">
        <f>MC!M4</f>
        <v>0</v>
      </c>
      <c r="G49" s="4">
        <f>MC!N4</f>
        <v>1</v>
      </c>
      <c r="H49" s="4">
        <f>MC!O4</f>
        <v>0</v>
      </c>
      <c r="J49" s="4">
        <f>MC!M5</f>
        <v>0</v>
      </c>
      <c r="K49" s="4">
        <f>MC!N5</f>
        <v>0</v>
      </c>
      <c r="L49" s="4">
        <f>MC!O5</f>
        <v>0</v>
      </c>
      <c r="N49" s="4">
        <f>MC!M6</f>
        <v>0</v>
      </c>
      <c r="O49" s="4">
        <f>MC!N6</f>
        <v>0</v>
      </c>
      <c r="P49" s="4">
        <f>MC!O6</f>
        <v>0</v>
      </c>
      <c r="R49" s="4">
        <f>MC!M7</f>
        <v>0</v>
      </c>
      <c r="S49" s="4">
        <f>MC!N7</f>
        <v>0</v>
      </c>
      <c r="T49" s="4">
        <f>MC!O7</f>
        <v>0</v>
      </c>
      <c r="V49" s="4">
        <f>MC!M8</f>
        <v>0</v>
      </c>
      <c r="W49" s="4">
        <f>MC!N8</f>
        <v>0</v>
      </c>
      <c r="X49" s="4">
        <f>MC!O8</f>
        <v>0</v>
      </c>
      <c r="AD49" s="4">
        <f>MC!M9</f>
        <v>1</v>
      </c>
      <c r="AE49" s="4">
        <f>MC!N9</f>
        <v>0</v>
      </c>
      <c r="AF49" s="4">
        <f>MC!O9</f>
        <v>0</v>
      </c>
      <c r="AH49" s="4">
        <f>MC!M10</f>
        <v>0</v>
      </c>
      <c r="AI49" s="4">
        <f>MC!N10</f>
        <v>0</v>
      </c>
      <c r="AJ49" s="4">
        <f>MC!O10</f>
        <v>0</v>
      </c>
      <c r="AL49" s="4">
        <f>MC!M11</f>
        <v>0</v>
      </c>
      <c r="AM49" s="4">
        <f>MC!N11</f>
        <v>0</v>
      </c>
      <c r="AN49" s="4">
        <f>MC!O11</f>
        <v>0</v>
      </c>
      <c r="AP49" s="4">
        <f>MC!M12</f>
        <v>0</v>
      </c>
      <c r="AQ49" s="4">
        <f>MC!N12</f>
        <v>0</v>
      </c>
      <c r="AR49" s="4">
        <f>MC!O12</f>
        <v>0</v>
      </c>
    </row>
    <row r="50" spans="1:44" ht="12" customHeight="1">
      <c r="A50" s="1" t="s">
        <v>55</v>
      </c>
      <c r="B50" s="4">
        <f t="shared" si="5"/>
        <v>0</v>
      </c>
      <c r="C50" s="4">
        <f t="shared" si="5"/>
        <v>1</v>
      </c>
      <c r="D50" s="4">
        <f t="shared" si="5"/>
        <v>0</v>
      </c>
      <c r="F50" s="4">
        <f>MC!U4</f>
        <v>0</v>
      </c>
      <c r="G50" s="4">
        <f>MC!V4</f>
        <v>1</v>
      </c>
      <c r="H50" s="4">
        <f>MC!W4</f>
        <v>0</v>
      </c>
      <c r="J50" s="4">
        <f>MC!U5</f>
        <v>0</v>
      </c>
      <c r="K50" s="4">
        <f>MC!V5</f>
        <v>0</v>
      </c>
      <c r="L50" s="4">
        <f>MC!W5</f>
        <v>0</v>
      </c>
      <c r="N50" s="4">
        <f>MC!U6</f>
        <v>0</v>
      </c>
      <c r="O50" s="4">
        <f>MC!V6</f>
        <v>0</v>
      </c>
      <c r="P50" s="4">
        <f>MC!W6</f>
        <v>0</v>
      </c>
      <c r="R50" s="4">
        <f>MC!U7</f>
        <v>0</v>
      </c>
      <c r="S50" s="4">
        <f>MC!V7</f>
        <v>0</v>
      </c>
      <c r="T50" s="4">
        <f>MC!W7</f>
        <v>0</v>
      </c>
      <c r="V50" s="4">
        <f>MC!U8</f>
        <v>0</v>
      </c>
      <c r="W50" s="4">
        <f>MC!V8</f>
        <v>0</v>
      </c>
      <c r="X50" s="4">
        <f>MC!W8</f>
        <v>0</v>
      </c>
      <c r="AD50" s="4">
        <f>MC!U9</f>
        <v>0</v>
      </c>
      <c r="AE50" s="4">
        <f>MC!V9</f>
        <v>0</v>
      </c>
      <c r="AF50" s="4">
        <f>MC!W9</f>
        <v>0</v>
      </c>
      <c r="AH50" s="4">
        <f>MC!U10</f>
        <v>0</v>
      </c>
      <c r="AI50" s="4">
        <f>MC!V10</f>
        <v>0</v>
      </c>
      <c r="AJ50" s="4">
        <f>MC!W10</f>
        <v>0</v>
      </c>
      <c r="AL50" s="4">
        <f>MC!U11</f>
        <v>0</v>
      </c>
      <c r="AM50" s="4">
        <f>MC!V11</f>
        <v>0</v>
      </c>
      <c r="AN50" s="4">
        <f>MC!W11</f>
        <v>0</v>
      </c>
      <c r="AP50" s="4">
        <f>MC!U12</f>
        <v>0</v>
      </c>
      <c r="AQ50" s="4">
        <f>MC!V12</f>
        <v>0</v>
      </c>
      <c r="AR50" s="4">
        <f>MC!W12</f>
        <v>0</v>
      </c>
    </row>
    <row r="51" spans="1:44" ht="12" customHeight="1">
      <c r="A51" s="1" t="s">
        <v>56</v>
      </c>
      <c r="B51" s="4">
        <f t="shared" si="5"/>
        <v>0</v>
      </c>
      <c r="C51" s="4">
        <f t="shared" si="5"/>
        <v>0</v>
      </c>
      <c r="D51" s="4">
        <f t="shared" si="5"/>
        <v>0</v>
      </c>
      <c r="F51" s="4">
        <f>MC!AC4</f>
        <v>0</v>
      </c>
      <c r="G51" s="4">
        <f>MC!AD4</f>
        <v>0</v>
      </c>
      <c r="H51" s="4">
        <f>MC!AE4</f>
        <v>0</v>
      </c>
      <c r="J51" s="4">
        <f>MC!AC5</f>
        <v>0</v>
      </c>
      <c r="K51" s="4">
        <f>MC!AD5</f>
        <v>0</v>
      </c>
      <c r="L51" s="4">
        <f>MC!AE5</f>
        <v>0</v>
      </c>
      <c r="N51" s="4">
        <f>MC!AC6</f>
        <v>0</v>
      </c>
      <c r="O51" s="4">
        <f>MC!AD6</f>
        <v>0</v>
      </c>
      <c r="P51" s="4">
        <f>MC!AE6</f>
        <v>0</v>
      </c>
      <c r="R51" s="4">
        <f>MC!AC7</f>
        <v>0</v>
      </c>
      <c r="S51" s="4">
        <f>MC!AD7</f>
        <v>0</v>
      </c>
      <c r="T51" s="4">
        <f>MC!AE7</f>
        <v>0</v>
      </c>
      <c r="V51" s="4">
        <f>MC!AC8</f>
        <v>0</v>
      </c>
      <c r="W51" s="4">
        <f>MC!AD8</f>
        <v>0</v>
      </c>
      <c r="X51" s="4">
        <f>MC!AE8</f>
        <v>0</v>
      </c>
      <c r="AD51" s="4">
        <f>MC!AC9</f>
        <v>0</v>
      </c>
      <c r="AE51" s="4">
        <f>MC!AD9</f>
        <v>0</v>
      </c>
      <c r="AF51" s="4">
        <f>MC!AE9</f>
        <v>0</v>
      </c>
      <c r="AH51" s="4">
        <f>MC!AC10</f>
        <v>0</v>
      </c>
      <c r="AI51" s="4">
        <f>MC!AD10</f>
        <v>0</v>
      </c>
      <c r="AJ51" s="4">
        <f>MC!AE10</f>
        <v>0</v>
      </c>
      <c r="AL51" s="4">
        <f>MC!AC11</f>
        <v>0</v>
      </c>
      <c r="AM51" s="4">
        <f>MC!AD11</f>
        <v>0</v>
      </c>
      <c r="AN51" s="4">
        <f>MC!AE11</f>
        <v>0</v>
      </c>
      <c r="AP51" s="4">
        <f>MC!AC12</f>
        <v>0</v>
      </c>
      <c r="AQ51" s="4">
        <f>MC!AD12</f>
        <v>0</v>
      </c>
      <c r="AR51" s="4">
        <f>MC!AE12</f>
        <v>0</v>
      </c>
    </row>
    <row r="52" spans="1:44" ht="12" customHeight="1">
      <c r="A52" s="1" t="s">
        <v>57</v>
      </c>
      <c r="B52" s="4">
        <f t="shared" si="5"/>
        <v>0</v>
      </c>
      <c r="C52" s="4">
        <f t="shared" si="5"/>
        <v>0</v>
      </c>
      <c r="D52" s="4">
        <f t="shared" si="5"/>
        <v>0</v>
      </c>
      <c r="F52" s="4">
        <v>0</v>
      </c>
      <c r="G52" s="4">
        <v>0</v>
      </c>
      <c r="H52" s="4">
        <v>0</v>
      </c>
      <c r="J52" s="4">
        <v>0</v>
      </c>
      <c r="K52" s="4">
        <v>0</v>
      </c>
      <c r="L52" s="4">
        <v>0</v>
      </c>
      <c r="N52" s="4">
        <v>0</v>
      </c>
      <c r="O52" s="4">
        <v>0</v>
      </c>
      <c r="P52" s="4">
        <v>0</v>
      </c>
      <c r="R52" s="4">
        <v>0</v>
      </c>
      <c r="S52" s="4">
        <v>0</v>
      </c>
      <c r="T52" s="4">
        <v>0</v>
      </c>
      <c r="V52" s="4">
        <v>0</v>
      </c>
      <c r="W52" s="4">
        <v>0</v>
      </c>
      <c r="X52" s="4">
        <v>0</v>
      </c>
      <c r="AD52" s="4">
        <v>0</v>
      </c>
      <c r="AE52" s="4">
        <v>0</v>
      </c>
      <c r="AF52" s="4">
        <v>0</v>
      </c>
      <c r="AH52" s="4">
        <v>0</v>
      </c>
      <c r="AI52" s="4">
        <v>0</v>
      </c>
      <c r="AJ52" s="4">
        <v>0</v>
      </c>
      <c r="AL52" s="4">
        <v>0</v>
      </c>
      <c r="AM52" s="4">
        <v>0</v>
      </c>
      <c r="AN52" s="4">
        <v>0</v>
      </c>
      <c r="AP52" s="4">
        <v>0</v>
      </c>
      <c r="AQ52" s="4">
        <v>0</v>
      </c>
      <c r="AR52" s="4">
        <v>0</v>
      </c>
    </row>
    <row r="53" spans="1:45" ht="12" customHeight="1">
      <c r="A53" s="5" t="s">
        <v>68</v>
      </c>
      <c r="B53" s="8">
        <f>SUM(B48:B52)</f>
        <v>8</v>
      </c>
      <c r="C53" s="8">
        <f>SUM(C48:C52)</f>
        <v>32</v>
      </c>
      <c r="D53" s="8">
        <f>SUM(D48:D52)</f>
        <v>0</v>
      </c>
      <c r="F53" s="8">
        <f>SUM(F48:F52)</f>
        <v>1</v>
      </c>
      <c r="G53" s="8">
        <f>SUM(G48:G52)</f>
        <v>10</v>
      </c>
      <c r="H53" s="8">
        <f>SUM(H48:H52)</f>
        <v>0</v>
      </c>
      <c r="I53" s="5"/>
      <c r="J53" s="8">
        <f>SUM(J48:J52)</f>
        <v>3</v>
      </c>
      <c r="K53" s="8">
        <f>SUM(K48:K52)</f>
        <v>7</v>
      </c>
      <c r="L53" s="8">
        <f>SUM(L48:L52)</f>
        <v>0</v>
      </c>
      <c r="M53" s="5"/>
      <c r="N53" s="8">
        <f>SUM(N48:N52)</f>
        <v>3</v>
      </c>
      <c r="O53" s="8">
        <f>SUM(O48:O52)</f>
        <v>5</v>
      </c>
      <c r="P53" s="8">
        <f>SUM(P48:P52)</f>
        <v>0</v>
      </c>
      <c r="Q53" s="5"/>
      <c r="R53" s="8">
        <f>SUM(R48:R52)</f>
        <v>0</v>
      </c>
      <c r="S53" s="8">
        <f>SUM(S48:S52)</f>
        <v>0</v>
      </c>
      <c r="T53" s="8">
        <f>SUM(T48:T52)</f>
        <v>0</v>
      </c>
      <c r="U53" s="5"/>
      <c r="V53" s="8">
        <f>SUM(V48:V52)</f>
        <v>0</v>
      </c>
      <c r="W53" s="8">
        <f>SUM(W48:W52)</f>
        <v>2</v>
      </c>
      <c r="X53" s="8">
        <f>SUM(X48:X52)</f>
        <v>0</v>
      </c>
      <c r="Y53" s="5"/>
      <c r="Z53" s="8">
        <f>SUM(Z48:Z52)</f>
        <v>0</v>
      </c>
      <c r="AA53" s="8">
        <f>SUM(AA48:AA52)</f>
        <v>0</v>
      </c>
      <c r="AB53" s="8">
        <f>SUM(AB48:AB52)</f>
        <v>0</v>
      </c>
      <c r="AC53" s="5"/>
      <c r="AD53" s="8">
        <f>SUM(AD48:AD52)</f>
        <v>1</v>
      </c>
      <c r="AE53" s="8">
        <f>SUM(AE48:AE52)</f>
        <v>8</v>
      </c>
      <c r="AF53" s="8">
        <f>SUM(AF48:AF52)</f>
        <v>0</v>
      </c>
      <c r="AG53" s="5"/>
      <c r="AH53" s="8">
        <f>SUM(AH48:AH52)</f>
        <v>0</v>
      </c>
      <c r="AI53" s="8">
        <f>SUM(AI48:AI52)</f>
        <v>0</v>
      </c>
      <c r="AJ53" s="8">
        <f>SUM(AJ48:AJ52)</f>
        <v>0</v>
      </c>
      <c r="AK53" s="5"/>
      <c r="AL53" s="8">
        <f>SUM(AL48:AL52)</f>
        <v>0</v>
      </c>
      <c r="AM53" s="8">
        <f>SUM(AM48:AM52)</f>
        <v>0</v>
      </c>
      <c r="AN53" s="8">
        <f>SUM(AN48:AN52)</f>
        <v>0</v>
      </c>
      <c r="AO53" s="5"/>
      <c r="AP53" s="8">
        <f>SUM(AP48:AP52)</f>
        <v>0</v>
      </c>
      <c r="AQ53" s="8">
        <f>SUM(AQ48:AQ52)</f>
        <v>0</v>
      </c>
      <c r="AR53" s="8">
        <f>SUM(AR48:AR52)</f>
        <v>0</v>
      </c>
      <c r="AS53" s="5"/>
    </row>
    <row r="55" spans="2:45" ht="12" customHeight="1">
      <c r="B55" s="13" t="s">
        <v>68</v>
      </c>
      <c r="C55" s="13"/>
      <c r="D55" s="13"/>
      <c r="F55" s="13" t="s">
        <v>58</v>
      </c>
      <c r="G55" s="13"/>
      <c r="H55" s="13"/>
      <c r="I55" s="5"/>
      <c r="J55" s="13" t="s">
        <v>59</v>
      </c>
      <c r="K55" s="13"/>
      <c r="L55" s="13"/>
      <c r="M55" s="5"/>
      <c r="N55" s="13" t="s">
        <v>60</v>
      </c>
      <c r="O55" s="13"/>
      <c r="P55" s="13"/>
      <c r="Q55" s="5"/>
      <c r="R55" s="13" t="s">
        <v>61</v>
      </c>
      <c r="S55" s="13"/>
      <c r="T55" s="13"/>
      <c r="U55" s="5"/>
      <c r="V55" s="13" t="s">
        <v>62</v>
      </c>
      <c r="W55" s="13"/>
      <c r="X55" s="13"/>
      <c r="Y55" s="5"/>
      <c r="Z55" s="13" t="s">
        <v>63</v>
      </c>
      <c r="AA55" s="13"/>
      <c r="AB55" s="13"/>
      <c r="AC55" s="5"/>
      <c r="AD55" s="13" t="s">
        <v>64</v>
      </c>
      <c r="AE55" s="13"/>
      <c r="AF55" s="13"/>
      <c r="AG55" s="5"/>
      <c r="AH55" s="13" t="s">
        <v>65</v>
      </c>
      <c r="AI55" s="13"/>
      <c r="AJ55" s="13"/>
      <c r="AK55" s="5"/>
      <c r="AL55" s="13" t="s">
        <v>66</v>
      </c>
      <c r="AM55" s="13"/>
      <c r="AN55" s="13"/>
      <c r="AO55" s="5"/>
      <c r="AP55" s="13" t="s">
        <v>67</v>
      </c>
      <c r="AQ55" s="13"/>
      <c r="AR55" s="13"/>
      <c r="AS55" s="5"/>
    </row>
    <row r="56" spans="1:45" ht="12" customHeight="1">
      <c r="A56" s="5" t="s">
        <v>77</v>
      </c>
      <c r="B56" s="3" t="s">
        <v>70</v>
      </c>
      <c r="C56" s="3" t="s">
        <v>71</v>
      </c>
      <c r="D56" s="3" t="s">
        <v>72</v>
      </c>
      <c r="F56" s="3" t="s">
        <v>70</v>
      </c>
      <c r="G56" s="3" t="s">
        <v>71</v>
      </c>
      <c r="H56" s="3" t="s">
        <v>72</v>
      </c>
      <c r="I56" s="2"/>
      <c r="J56" s="3" t="s">
        <v>70</v>
      </c>
      <c r="K56" s="3" t="s">
        <v>71</v>
      </c>
      <c r="L56" s="3" t="s">
        <v>72</v>
      </c>
      <c r="M56" s="2"/>
      <c r="N56" s="3" t="s">
        <v>70</v>
      </c>
      <c r="O56" s="3" t="s">
        <v>71</v>
      </c>
      <c r="P56" s="3" t="s">
        <v>72</v>
      </c>
      <c r="Q56" s="2"/>
      <c r="R56" s="3" t="s">
        <v>70</v>
      </c>
      <c r="S56" s="3" t="s">
        <v>71</v>
      </c>
      <c r="T56" s="3" t="s">
        <v>72</v>
      </c>
      <c r="U56" s="2"/>
      <c r="V56" s="3" t="s">
        <v>70</v>
      </c>
      <c r="W56" s="3" t="s">
        <v>71</v>
      </c>
      <c r="X56" s="3" t="s">
        <v>72</v>
      </c>
      <c r="Y56" s="2"/>
      <c r="Z56" s="3" t="s">
        <v>70</v>
      </c>
      <c r="AA56" s="3" t="s">
        <v>71</v>
      </c>
      <c r="AB56" s="3" t="s">
        <v>72</v>
      </c>
      <c r="AC56" s="2"/>
      <c r="AD56" s="3" t="s">
        <v>70</v>
      </c>
      <c r="AE56" s="3" t="s">
        <v>71</v>
      </c>
      <c r="AF56" s="3" t="s">
        <v>72</v>
      </c>
      <c r="AG56" s="2"/>
      <c r="AH56" s="3" t="s">
        <v>70</v>
      </c>
      <c r="AI56" s="3" t="s">
        <v>71</v>
      </c>
      <c r="AJ56" s="3" t="s">
        <v>72</v>
      </c>
      <c r="AK56" s="2"/>
      <c r="AL56" s="3" t="s">
        <v>70</v>
      </c>
      <c r="AM56" s="3" t="s">
        <v>71</v>
      </c>
      <c r="AN56" s="3" t="s">
        <v>72</v>
      </c>
      <c r="AO56" s="2"/>
      <c r="AP56" s="3" t="s">
        <v>70</v>
      </c>
      <c r="AQ56" s="3" t="s">
        <v>71</v>
      </c>
      <c r="AR56" s="3" t="s">
        <v>72</v>
      </c>
      <c r="AS56" s="2"/>
    </row>
    <row r="57" spans="1:44" ht="12" customHeight="1">
      <c r="A57" s="1" t="s">
        <v>53</v>
      </c>
      <c r="B57" s="4">
        <f aca="true" t="shared" si="6" ref="B57:D61">F57+J57+N57+R57+V57+Z57+AD57+AH57+AL57+AP57</f>
        <v>34</v>
      </c>
      <c r="C57" s="4">
        <f t="shared" si="6"/>
        <v>21</v>
      </c>
      <c r="D57" s="4">
        <f t="shared" si="6"/>
        <v>1</v>
      </c>
      <c r="F57" s="4">
        <f>UNH!E4</f>
        <v>2</v>
      </c>
      <c r="G57" s="4">
        <f>UNH!F4</f>
        <v>2</v>
      </c>
      <c r="H57" s="4">
        <f>UNH!G4</f>
        <v>0</v>
      </c>
      <c r="J57" s="4">
        <f>UNH!E5</f>
        <v>1</v>
      </c>
      <c r="K57" s="4">
        <f>UNH!F5</f>
        <v>3</v>
      </c>
      <c r="L57" s="4">
        <f>UNH!G5</f>
        <v>1</v>
      </c>
      <c r="N57" s="4">
        <f>UNH!E6</f>
        <v>0</v>
      </c>
      <c r="O57" s="4">
        <f>UNH!F6</f>
        <v>4</v>
      </c>
      <c r="P57" s="4">
        <f>UNH!G6</f>
        <v>0</v>
      </c>
      <c r="R57" s="4">
        <f>UNH!E7</f>
        <v>4</v>
      </c>
      <c r="S57" s="4">
        <f>UNH!F7</f>
        <v>0</v>
      </c>
      <c r="T57" s="4">
        <f>UNH!G7</f>
        <v>0</v>
      </c>
      <c r="V57" s="4">
        <f>UNH!E8</f>
        <v>4</v>
      </c>
      <c r="W57" s="4">
        <f>UNH!F8</f>
        <v>3</v>
      </c>
      <c r="X57" s="4">
        <f>UNH!G8</f>
        <v>0</v>
      </c>
      <c r="Z57" s="4">
        <f>UNH!E9</f>
        <v>8</v>
      </c>
      <c r="AA57" s="4">
        <f>UNH!F9</f>
        <v>0</v>
      </c>
      <c r="AB57" s="4">
        <f>UNH!G9</f>
        <v>0</v>
      </c>
      <c r="AH57" s="4">
        <f>UNH!E10</f>
        <v>3</v>
      </c>
      <c r="AI57" s="4">
        <f>UNH!F10</f>
        <v>1</v>
      </c>
      <c r="AJ57" s="4">
        <f>UNH!G10</f>
        <v>0</v>
      </c>
      <c r="AL57" s="4">
        <f>UNH!E11</f>
        <v>9</v>
      </c>
      <c r="AM57" s="4">
        <f>UNH!F11</f>
        <v>6</v>
      </c>
      <c r="AN57" s="4">
        <f>UNH!G11</f>
        <v>0</v>
      </c>
      <c r="AP57" s="4">
        <f>UNH!E12</f>
        <v>3</v>
      </c>
      <c r="AQ57" s="4">
        <f>UNH!F12</f>
        <v>2</v>
      </c>
      <c r="AR57" s="4">
        <f>UNH!G12</f>
        <v>0</v>
      </c>
    </row>
    <row r="58" spans="1:44" ht="12" customHeight="1">
      <c r="A58" s="1" t="s">
        <v>54</v>
      </c>
      <c r="B58" s="4">
        <f t="shared" si="6"/>
        <v>7</v>
      </c>
      <c r="C58" s="4">
        <f t="shared" si="6"/>
        <v>8</v>
      </c>
      <c r="D58" s="4">
        <f t="shared" si="6"/>
        <v>0</v>
      </c>
      <c r="F58" s="4">
        <f>UNH!M4</f>
        <v>1</v>
      </c>
      <c r="G58" s="4">
        <f>UNH!N4</f>
        <v>3</v>
      </c>
      <c r="H58" s="4">
        <f>UNH!O4</f>
        <v>0</v>
      </c>
      <c r="J58" s="4">
        <f>UNH!M5</f>
        <v>1</v>
      </c>
      <c r="K58" s="4">
        <f>UNH!N5</f>
        <v>2</v>
      </c>
      <c r="L58" s="4">
        <f>UNH!O5</f>
        <v>0</v>
      </c>
      <c r="N58" s="4">
        <f>UNH!M6</f>
        <v>0</v>
      </c>
      <c r="O58" s="4">
        <f>UNH!N6</f>
        <v>0</v>
      </c>
      <c r="P58" s="4">
        <f>UNH!O6</f>
        <v>0</v>
      </c>
      <c r="R58" s="4">
        <f>UNH!M7</f>
        <v>2</v>
      </c>
      <c r="S58" s="4">
        <f>UNH!N7</f>
        <v>1</v>
      </c>
      <c r="T58" s="4">
        <f>UNH!O7</f>
        <v>0</v>
      </c>
      <c r="V58" s="4">
        <f>UNH!M8</f>
        <v>1</v>
      </c>
      <c r="W58" s="4">
        <f>UNH!N8</f>
        <v>1</v>
      </c>
      <c r="X58" s="4">
        <f>UNH!O8</f>
        <v>0</v>
      </c>
      <c r="Z58" s="4">
        <f>UNH!M9</f>
        <v>0</v>
      </c>
      <c r="AA58" s="4">
        <f>UNH!N9</f>
        <v>1</v>
      </c>
      <c r="AB58" s="4">
        <f>UNH!O9</f>
        <v>0</v>
      </c>
      <c r="AH58" s="4">
        <f>UNH!M10</f>
        <v>0</v>
      </c>
      <c r="AI58" s="4">
        <f>UNH!N10</f>
        <v>0</v>
      </c>
      <c r="AJ58" s="4">
        <f>UNH!O10</f>
        <v>0</v>
      </c>
      <c r="AL58" s="4">
        <f>UNH!M11</f>
        <v>2</v>
      </c>
      <c r="AM58" s="4">
        <f>UNH!N11</f>
        <v>0</v>
      </c>
      <c r="AN58" s="4">
        <f>UNH!O11</f>
        <v>0</v>
      </c>
      <c r="AP58" s="4">
        <f>UNH!M12</f>
        <v>0</v>
      </c>
      <c r="AQ58" s="4">
        <f>UNH!N12</f>
        <v>0</v>
      </c>
      <c r="AR58" s="4">
        <f>UNH!O12</f>
        <v>0</v>
      </c>
    </row>
    <row r="59" spans="1:44" ht="12" customHeight="1">
      <c r="A59" s="1" t="s">
        <v>55</v>
      </c>
      <c r="B59" s="4">
        <f t="shared" si="6"/>
        <v>2</v>
      </c>
      <c r="C59" s="4">
        <f t="shared" si="6"/>
        <v>5</v>
      </c>
      <c r="D59" s="4">
        <f t="shared" si="6"/>
        <v>0</v>
      </c>
      <c r="F59" s="4">
        <f>UNH!U4</f>
        <v>0</v>
      </c>
      <c r="G59" s="4">
        <f>UNH!V4</f>
        <v>3</v>
      </c>
      <c r="H59" s="4">
        <f>UNH!W4</f>
        <v>0</v>
      </c>
      <c r="J59" s="4">
        <f>UNH!U5</f>
        <v>1</v>
      </c>
      <c r="K59" s="4">
        <f>UNH!V5</f>
        <v>1</v>
      </c>
      <c r="L59" s="4">
        <f>UNH!W5</f>
        <v>0</v>
      </c>
      <c r="N59" s="4">
        <f>UNH!U6</f>
        <v>1</v>
      </c>
      <c r="O59" s="4">
        <f>UNH!V6</f>
        <v>1</v>
      </c>
      <c r="P59" s="4">
        <f>UNH!W6</f>
        <v>0</v>
      </c>
      <c r="R59" s="4">
        <f>UNH!U7</f>
        <v>0</v>
      </c>
      <c r="S59" s="4">
        <f>UNH!V7</f>
        <v>0</v>
      </c>
      <c r="T59" s="4">
        <f>UNH!W7</f>
        <v>0</v>
      </c>
      <c r="V59" s="4">
        <f>UNH!U8</f>
        <v>0</v>
      </c>
      <c r="W59" s="4">
        <f>UNH!V8</f>
        <v>0</v>
      </c>
      <c r="X59" s="4">
        <f>UNH!W8</f>
        <v>0</v>
      </c>
      <c r="Z59" s="4">
        <f>UNH!U9</f>
        <v>0</v>
      </c>
      <c r="AA59" s="4">
        <f>UNH!V9</f>
        <v>0</v>
      </c>
      <c r="AB59" s="4">
        <f>UNH!W9</f>
        <v>0</v>
      </c>
      <c r="AH59" s="4">
        <f>UNH!U10</f>
        <v>0</v>
      </c>
      <c r="AI59" s="4">
        <f>UNH!V10</f>
        <v>0</v>
      </c>
      <c r="AJ59" s="4">
        <f>UNH!W10</f>
        <v>0</v>
      </c>
      <c r="AL59" s="4">
        <f>UNH!U11</f>
        <v>0</v>
      </c>
      <c r="AM59" s="4">
        <f>UNH!V11</f>
        <v>0</v>
      </c>
      <c r="AN59" s="4">
        <f>UNH!W11</f>
        <v>0</v>
      </c>
      <c r="AP59" s="4">
        <f>UNH!U12</f>
        <v>0</v>
      </c>
      <c r="AQ59" s="4">
        <f>UNH!V12</f>
        <v>0</v>
      </c>
      <c r="AR59" s="4">
        <f>UNH!W12</f>
        <v>0</v>
      </c>
    </row>
    <row r="60" spans="1:44" ht="12" customHeight="1">
      <c r="A60" s="1" t="s">
        <v>56</v>
      </c>
      <c r="B60" s="4">
        <f t="shared" si="6"/>
        <v>0</v>
      </c>
      <c r="C60" s="4">
        <f t="shared" si="6"/>
        <v>1</v>
      </c>
      <c r="D60" s="4">
        <f t="shared" si="6"/>
        <v>1</v>
      </c>
      <c r="F60" s="4">
        <f>UNH!AC4</f>
        <v>0</v>
      </c>
      <c r="G60" s="4">
        <f>UNH!AD4</f>
        <v>0</v>
      </c>
      <c r="H60" s="4">
        <f>UNH!AE4</f>
        <v>0</v>
      </c>
      <c r="J60" s="4">
        <f>UNH!AC5</f>
        <v>0</v>
      </c>
      <c r="K60" s="4">
        <f>UNH!AD5</f>
        <v>0</v>
      </c>
      <c r="L60" s="4">
        <f>UNH!AE5</f>
        <v>0</v>
      </c>
      <c r="N60" s="4">
        <f>UNH!AC6</f>
        <v>0</v>
      </c>
      <c r="O60" s="4">
        <f>UNH!AD6</f>
        <v>0</v>
      </c>
      <c r="P60" s="4">
        <f>UNH!AE6</f>
        <v>0</v>
      </c>
      <c r="R60" s="4">
        <f>UNH!AC7</f>
        <v>0</v>
      </c>
      <c r="S60" s="4">
        <f>UNH!AD7</f>
        <v>0</v>
      </c>
      <c r="T60" s="4">
        <f>UNH!AE7</f>
        <v>0</v>
      </c>
      <c r="V60" s="4">
        <f>UNH!AC8</f>
        <v>0</v>
      </c>
      <c r="W60" s="4">
        <f>UNH!AD8</f>
        <v>1</v>
      </c>
      <c r="X60" s="4">
        <f>UNH!AE8</f>
        <v>0</v>
      </c>
      <c r="Z60" s="4">
        <f>UNH!AC9</f>
        <v>0</v>
      </c>
      <c r="AA60" s="4">
        <f>UNH!AD9</f>
        <v>0</v>
      </c>
      <c r="AB60" s="4">
        <f>UNH!AE9</f>
        <v>0</v>
      </c>
      <c r="AH60" s="4">
        <f>UNH!AC10</f>
        <v>0</v>
      </c>
      <c r="AI60" s="4">
        <f>UNH!AD10</f>
        <v>0</v>
      </c>
      <c r="AJ60" s="4">
        <f>UNH!AE10</f>
        <v>1</v>
      </c>
      <c r="AL60" s="4">
        <f>UNH!AC11</f>
        <v>0</v>
      </c>
      <c r="AM60" s="4">
        <f>UNH!AD11</f>
        <v>0</v>
      </c>
      <c r="AN60" s="4">
        <f>UNH!AE11</f>
        <v>0</v>
      </c>
      <c r="AP60" s="4">
        <f>UNH!AC12</f>
        <v>0</v>
      </c>
      <c r="AQ60" s="4">
        <f>UNH!AD12</f>
        <v>0</v>
      </c>
      <c r="AR60" s="4">
        <f>UNH!AE12</f>
        <v>0</v>
      </c>
    </row>
    <row r="61" spans="1:44" ht="12" customHeight="1">
      <c r="A61" s="1" t="s">
        <v>57</v>
      </c>
      <c r="B61" s="4">
        <f t="shared" si="6"/>
        <v>0</v>
      </c>
      <c r="C61" s="4">
        <f t="shared" si="6"/>
        <v>0</v>
      </c>
      <c r="D61" s="4">
        <f t="shared" si="6"/>
        <v>0</v>
      </c>
      <c r="F61" s="4">
        <v>0</v>
      </c>
      <c r="G61" s="4">
        <v>0</v>
      </c>
      <c r="H61" s="4">
        <v>0</v>
      </c>
      <c r="J61" s="4">
        <v>0</v>
      </c>
      <c r="K61" s="4">
        <v>0</v>
      </c>
      <c r="L61" s="4">
        <v>0</v>
      </c>
      <c r="N61" s="4">
        <v>0</v>
      </c>
      <c r="O61" s="4">
        <v>0</v>
      </c>
      <c r="P61" s="4">
        <v>0</v>
      </c>
      <c r="R61" s="4">
        <v>0</v>
      </c>
      <c r="S61" s="4">
        <v>0</v>
      </c>
      <c r="T61" s="4">
        <v>0</v>
      </c>
      <c r="V61" s="4">
        <v>0</v>
      </c>
      <c r="W61" s="4">
        <v>0</v>
      </c>
      <c r="X61" s="4">
        <v>0</v>
      </c>
      <c r="Z61" s="4">
        <v>0</v>
      </c>
      <c r="AA61" s="4">
        <v>0</v>
      </c>
      <c r="AB61" s="4">
        <v>0</v>
      </c>
      <c r="AH61" s="4">
        <v>0</v>
      </c>
      <c r="AI61" s="4">
        <v>0</v>
      </c>
      <c r="AJ61" s="4">
        <v>0</v>
      </c>
      <c r="AL61" s="4">
        <v>0</v>
      </c>
      <c r="AM61" s="4">
        <v>0</v>
      </c>
      <c r="AN61" s="4">
        <v>0</v>
      </c>
      <c r="AP61" s="4">
        <v>0</v>
      </c>
      <c r="AQ61" s="4">
        <v>0</v>
      </c>
      <c r="AR61" s="4">
        <v>0</v>
      </c>
    </row>
    <row r="62" spans="1:45" ht="12" customHeight="1">
      <c r="A62" s="5" t="s">
        <v>68</v>
      </c>
      <c r="B62" s="8">
        <f>SUM(B57:B61)</f>
        <v>43</v>
      </c>
      <c r="C62" s="8">
        <f>SUM(C57:C61)</f>
        <v>35</v>
      </c>
      <c r="D62" s="8">
        <f>SUM(D57:D61)</f>
        <v>2</v>
      </c>
      <c r="F62" s="8">
        <f>SUM(F57:F61)</f>
        <v>3</v>
      </c>
      <c r="G62" s="8">
        <f>SUM(G57:G61)</f>
        <v>8</v>
      </c>
      <c r="H62" s="8">
        <f>SUM(H57:H61)</f>
        <v>0</v>
      </c>
      <c r="I62" s="5"/>
      <c r="J62" s="8">
        <f>SUM(J57:J61)</f>
        <v>3</v>
      </c>
      <c r="K62" s="8">
        <f>SUM(K57:K61)</f>
        <v>6</v>
      </c>
      <c r="L62" s="8">
        <f>SUM(L57:L61)</f>
        <v>1</v>
      </c>
      <c r="M62" s="5"/>
      <c r="N62" s="8">
        <f>SUM(N57:N61)</f>
        <v>1</v>
      </c>
      <c r="O62" s="8">
        <f>SUM(O57:O61)</f>
        <v>5</v>
      </c>
      <c r="P62" s="8">
        <f>SUM(P57:P61)</f>
        <v>0</v>
      </c>
      <c r="Q62" s="5"/>
      <c r="R62" s="8">
        <f>SUM(R57:R61)</f>
        <v>6</v>
      </c>
      <c r="S62" s="8">
        <f>SUM(S57:S61)</f>
        <v>1</v>
      </c>
      <c r="T62" s="8">
        <f>SUM(T57:T61)</f>
        <v>0</v>
      </c>
      <c r="U62" s="5"/>
      <c r="V62" s="8">
        <f>SUM(V57:V61)</f>
        <v>5</v>
      </c>
      <c r="W62" s="8">
        <f>SUM(W57:W61)</f>
        <v>5</v>
      </c>
      <c r="X62" s="8">
        <f>SUM(X57:X61)</f>
        <v>0</v>
      </c>
      <c r="Y62" s="5"/>
      <c r="Z62" s="8">
        <f>SUM(Z57:Z61)</f>
        <v>8</v>
      </c>
      <c r="AA62" s="8">
        <f>SUM(AA57:AA61)</f>
        <v>1</v>
      </c>
      <c r="AB62" s="8">
        <f>SUM(AB57:AB61)</f>
        <v>0</v>
      </c>
      <c r="AC62" s="5"/>
      <c r="AD62" s="8">
        <f>SUM(AD57:AD61)</f>
        <v>0</v>
      </c>
      <c r="AE62" s="8">
        <f>SUM(AE57:AE61)</f>
        <v>0</v>
      </c>
      <c r="AF62" s="8">
        <f>SUM(AF57:AF61)</f>
        <v>0</v>
      </c>
      <c r="AG62" s="5"/>
      <c r="AH62" s="8">
        <f>SUM(AH57:AH61)</f>
        <v>3</v>
      </c>
      <c r="AI62" s="8">
        <f>SUM(AI57:AI61)</f>
        <v>1</v>
      </c>
      <c r="AJ62" s="8">
        <f>SUM(AJ57:AJ61)</f>
        <v>1</v>
      </c>
      <c r="AK62" s="5"/>
      <c r="AL62" s="8">
        <f>SUM(AL57:AL61)</f>
        <v>11</v>
      </c>
      <c r="AM62" s="8">
        <f>SUM(AM57:AM61)</f>
        <v>6</v>
      </c>
      <c r="AN62" s="8">
        <f>SUM(AN57:AN61)</f>
        <v>0</v>
      </c>
      <c r="AO62" s="5"/>
      <c r="AP62" s="8">
        <f>SUM(AP57:AP61)</f>
        <v>3</v>
      </c>
      <c r="AQ62" s="8">
        <f>SUM(AQ57:AQ61)</f>
        <v>2</v>
      </c>
      <c r="AR62" s="8">
        <f>SUM(AR57:AR61)</f>
        <v>0</v>
      </c>
      <c r="AS62" s="5"/>
    </row>
    <row r="64" spans="2:45" ht="12" customHeight="1">
      <c r="B64" s="13" t="s">
        <v>68</v>
      </c>
      <c r="C64" s="13"/>
      <c r="D64" s="13"/>
      <c r="F64" s="13" t="s">
        <v>58</v>
      </c>
      <c r="G64" s="13"/>
      <c r="H64" s="13"/>
      <c r="I64" s="5"/>
      <c r="J64" s="13" t="s">
        <v>59</v>
      </c>
      <c r="K64" s="13"/>
      <c r="L64" s="13"/>
      <c r="M64" s="5"/>
      <c r="N64" s="13" t="s">
        <v>60</v>
      </c>
      <c r="O64" s="13"/>
      <c r="P64" s="13"/>
      <c r="Q64" s="5"/>
      <c r="R64" s="13" t="s">
        <v>61</v>
      </c>
      <c r="S64" s="13"/>
      <c r="T64" s="13"/>
      <c r="U64" s="5"/>
      <c r="V64" s="13" t="s">
        <v>62</v>
      </c>
      <c r="W64" s="13"/>
      <c r="X64" s="13"/>
      <c r="Y64" s="5"/>
      <c r="Z64" s="13" t="s">
        <v>63</v>
      </c>
      <c r="AA64" s="13"/>
      <c r="AB64" s="13"/>
      <c r="AC64" s="5"/>
      <c r="AD64" s="13" t="s">
        <v>64</v>
      </c>
      <c r="AE64" s="13"/>
      <c r="AF64" s="13"/>
      <c r="AG64" s="5"/>
      <c r="AH64" s="13" t="s">
        <v>65</v>
      </c>
      <c r="AI64" s="13"/>
      <c r="AJ64" s="13"/>
      <c r="AK64" s="5"/>
      <c r="AL64" s="13" t="s">
        <v>66</v>
      </c>
      <c r="AM64" s="13"/>
      <c r="AN64" s="13"/>
      <c r="AO64" s="5"/>
      <c r="AP64" s="13" t="s">
        <v>67</v>
      </c>
      <c r="AQ64" s="13"/>
      <c r="AR64" s="13"/>
      <c r="AS64" s="5"/>
    </row>
    <row r="65" spans="1:45" ht="12" customHeight="1">
      <c r="A65" s="5" t="s">
        <v>78</v>
      </c>
      <c r="B65" s="3" t="s">
        <v>70</v>
      </c>
      <c r="C65" s="3" t="s">
        <v>71</v>
      </c>
      <c r="D65" s="3" t="s">
        <v>72</v>
      </c>
      <c r="F65" s="3" t="s">
        <v>70</v>
      </c>
      <c r="G65" s="3" t="s">
        <v>71</v>
      </c>
      <c r="H65" s="3" t="s">
        <v>72</v>
      </c>
      <c r="I65" s="2"/>
      <c r="J65" s="3" t="s">
        <v>70</v>
      </c>
      <c r="K65" s="3" t="s">
        <v>71</v>
      </c>
      <c r="L65" s="3" t="s">
        <v>72</v>
      </c>
      <c r="M65" s="2"/>
      <c r="N65" s="3" t="s">
        <v>70</v>
      </c>
      <c r="O65" s="3" t="s">
        <v>71</v>
      </c>
      <c r="P65" s="3" t="s">
        <v>72</v>
      </c>
      <c r="Q65" s="2"/>
      <c r="R65" s="3" t="s">
        <v>70</v>
      </c>
      <c r="S65" s="3" t="s">
        <v>71</v>
      </c>
      <c r="T65" s="3" t="s">
        <v>72</v>
      </c>
      <c r="U65" s="2"/>
      <c r="V65" s="3" t="s">
        <v>70</v>
      </c>
      <c r="W65" s="3" t="s">
        <v>71</v>
      </c>
      <c r="X65" s="3" t="s">
        <v>72</v>
      </c>
      <c r="Y65" s="2"/>
      <c r="Z65" s="3" t="s">
        <v>70</v>
      </c>
      <c r="AA65" s="3" t="s">
        <v>71</v>
      </c>
      <c r="AB65" s="3" t="s">
        <v>72</v>
      </c>
      <c r="AC65" s="2"/>
      <c r="AD65" s="3" t="s">
        <v>70</v>
      </c>
      <c r="AE65" s="3" t="s">
        <v>71</v>
      </c>
      <c r="AF65" s="3" t="s">
        <v>72</v>
      </c>
      <c r="AG65" s="2"/>
      <c r="AH65" s="3" t="s">
        <v>70</v>
      </c>
      <c r="AI65" s="3" t="s">
        <v>71</v>
      </c>
      <c r="AJ65" s="3" t="s">
        <v>72</v>
      </c>
      <c r="AK65" s="2"/>
      <c r="AL65" s="3" t="s">
        <v>70</v>
      </c>
      <c r="AM65" s="3" t="s">
        <v>71</v>
      </c>
      <c r="AN65" s="3" t="s">
        <v>72</v>
      </c>
      <c r="AO65" s="2"/>
      <c r="AP65" s="3" t="s">
        <v>70</v>
      </c>
      <c r="AQ65" s="3" t="s">
        <v>71</v>
      </c>
      <c r="AR65" s="3" t="s">
        <v>72</v>
      </c>
      <c r="AS65" s="2"/>
    </row>
    <row r="66" spans="1:44" ht="12" customHeight="1">
      <c r="A66" s="1" t="s">
        <v>53</v>
      </c>
      <c r="B66" s="4">
        <f aca="true" t="shared" si="7" ref="B66:D70">F66+J66+N66+R66+V66+Z66+AD66+AH66+AL66+AP66</f>
        <v>14</v>
      </c>
      <c r="C66" s="4">
        <f t="shared" si="7"/>
        <v>29</v>
      </c>
      <c r="D66" s="4">
        <f t="shared" si="7"/>
        <v>0</v>
      </c>
      <c r="F66" s="4">
        <f>NU!E4</f>
        <v>1</v>
      </c>
      <c r="G66" s="4">
        <f>NU!F4</f>
        <v>4</v>
      </c>
      <c r="H66" s="4">
        <f>NU!G4</f>
        <v>0</v>
      </c>
      <c r="J66" s="4">
        <f>NU!E5</f>
        <v>4</v>
      </c>
      <c r="K66" s="4">
        <f>NU!F5</f>
        <v>5</v>
      </c>
      <c r="L66" s="4">
        <f>NU!G5</f>
        <v>0</v>
      </c>
      <c r="N66" s="4">
        <f>NU!E6</f>
        <v>0</v>
      </c>
      <c r="O66" s="4">
        <f>NU!F6</f>
        <v>4</v>
      </c>
      <c r="P66" s="4">
        <f>NU!G6</f>
        <v>0</v>
      </c>
      <c r="R66" s="4">
        <f>NU!E7</f>
        <v>2</v>
      </c>
      <c r="S66" s="4">
        <f>NU!F7</f>
        <v>1</v>
      </c>
      <c r="T66" s="4">
        <f>NU!G7</f>
        <v>0</v>
      </c>
      <c r="V66" s="4">
        <f>NU!E8</f>
        <v>3</v>
      </c>
      <c r="W66" s="4">
        <f>NU!F8</f>
        <v>8</v>
      </c>
      <c r="X66" s="4">
        <f>NU!G8</f>
        <v>0</v>
      </c>
      <c r="Z66" s="4">
        <f>NU!E9</f>
        <v>0</v>
      </c>
      <c r="AA66" s="4">
        <f>NU!F9</f>
        <v>0</v>
      </c>
      <c r="AB66" s="4">
        <f>NU!G9</f>
        <v>0</v>
      </c>
      <c r="AD66" s="4">
        <f>NU!E10</f>
        <v>1</v>
      </c>
      <c r="AE66" s="4">
        <f>NU!F10</f>
        <v>3</v>
      </c>
      <c r="AF66" s="4">
        <f>NU!G10</f>
        <v>0</v>
      </c>
      <c r="AL66" s="4">
        <f>NU!E11</f>
        <v>2</v>
      </c>
      <c r="AM66" s="4">
        <f>NU!F11</f>
        <v>2</v>
      </c>
      <c r="AN66" s="4">
        <f>NU!G11</f>
        <v>0</v>
      </c>
      <c r="AP66" s="4">
        <f>NU!E12</f>
        <v>1</v>
      </c>
      <c r="AQ66" s="4">
        <f>NU!F12</f>
        <v>2</v>
      </c>
      <c r="AR66" s="4">
        <f>NU!G12</f>
        <v>0</v>
      </c>
    </row>
    <row r="67" spans="1:44" ht="12" customHeight="1">
      <c r="A67" s="1" t="s">
        <v>54</v>
      </c>
      <c r="B67" s="4">
        <f t="shared" si="7"/>
        <v>1</v>
      </c>
      <c r="C67" s="4">
        <f t="shared" si="7"/>
        <v>7</v>
      </c>
      <c r="D67" s="4">
        <f t="shared" si="7"/>
        <v>0</v>
      </c>
      <c r="F67" s="4">
        <f>NU!M4</f>
        <v>0</v>
      </c>
      <c r="G67" s="4">
        <f>NU!N4</f>
        <v>2</v>
      </c>
      <c r="H67" s="4">
        <f>NU!O4</f>
        <v>0</v>
      </c>
      <c r="J67" s="4">
        <f>NU!M5</f>
        <v>0</v>
      </c>
      <c r="K67" s="4">
        <f>NU!N5</f>
        <v>1</v>
      </c>
      <c r="L67" s="4">
        <f>NU!O5</f>
        <v>0</v>
      </c>
      <c r="N67" s="4">
        <f>NU!M6</f>
        <v>0</v>
      </c>
      <c r="O67" s="4">
        <f>NU!N6</f>
        <v>2</v>
      </c>
      <c r="P67" s="4">
        <f>NU!O6</f>
        <v>0</v>
      </c>
      <c r="R67" s="4">
        <f>NU!M7</f>
        <v>0</v>
      </c>
      <c r="S67" s="4">
        <f>NU!N7</f>
        <v>0</v>
      </c>
      <c r="T67" s="4">
        <f>NU!O7</f>
        <v>0</v>
      </c>
      <c r="V67" s="4">
        <f>NU!M8</f>
        <v>1</v>
      </c>
      <c r="W67" s="4">
        <f>NU!N8</f>
        <v>2</v>
      </c>
      <c r="X67" s="4">
        <f>NU!O8</f>
        <v>0</v>
      </c>
      <c r="Z67" s="4">
        <f>NU!M9</f>
        <v>0</v>
      </c>
      <c r="AA67" s="4">
        <f>NU!N9</f>
        <v>0</v>
      </c>
      <c r="AB67" s="4">
        <f>NU!O9</f>
        <v>0</v>
      </c>
      <c r="AD67" s="4">
        <f>NU!M10</f>
        <v>0</v>
      </c>
      <c r="AE67" s="4">
        <f>NU!N10</f>
        <v>0</v>
      </c>
      <c r="AF67" s="4">
        <f>NU!O10</f>
        <v>0</v>
      </c>
      <c r="AL67" s="4">
        <f>NU!M11</f>
        <v>0</v>
      </c>
      <c r="AM67" s="4">
        <f>NU!N11</f>
        <v>0</v>
      </c>
      <c r="AN67" s="4">
        <f>NU!O11</f>
        <v>0</v>
      </c>
      <c r="AP67" s="4">
        <f>NU!M12</f>
        <v>0</v>
      </c>
      <c r="AQ67" s="4">
        <f>NU!N12</f>
        <v>0</v>
      </c>
      <c r="AR67" s="4">
        <f>NU!O12</f>
        <v>0</v>
      </c>
    </row>
    <row r="68" spans="1:44" ht="12" customHeight="1">
      <c r="A68" s="1" t="s">
        <v>55</v>
      </c>
      <c r="B68" s="4">
        <f t="shared" si="7"/>
        <v>1</v>
      </c>
      <c r="C68" s="4">
        <f t="shared" si="7"/>
        <v>0</v>
      </c>
      <c r="D68" s="4">
        <f t="shared" si="7"/>
        <v>0</v>
      </c>
      <c r="F68" s="4">
        <f>NU!U4</f>
        <v>0</v>
      </c>
      <c r="G68" s="4">
        <f>NU!V4</f>
        <v>0</v>
      </c>
      <c r="H68" s="4">
        <f>NU!W4</f>
        <v>0</v>
      </c>
      <c r="J68" s="4">
        <f>NU!U5</f>
        <v>0</v>
      </c>
      <c r="K68" s="4">
        <f>NU!V5</f>
        <v>0</v>
      </c>
      <c r="L68" s="4">
        <f>NU!W5</f>
        <v>0</v>
      </c>
      <c r="N68" s="4">
        <f>NU!U6</f>
        <v>1</v>
      </c>
      <c r="O68" s="4">
        <f>NU!V6</f>
        <v>0</v>
      </c>
      <c r="P68" s="4">
        <f>NU!W6</f>
        <v>0</v>
      </c>
      <c r="R68" s="4">
        <f>NU!U7</f>
        <v>0</v>
      </c>
      <c r="S68" s="4">
        <f>NU!V7</f>
        <v>0</v>
      </c>
      <c r="T68" s="4">
        <f>NU!W7</f>
        <v>0</v>
      </c>
      <c r="V68" s="4">
        <f>NU!U8</f>
        <v>0</v>
      </c>
      <c r="W68" s="4">
        <f>NU!V8</f>
        <v>0</v>
      </c>
      <c r="X68" s="4">
        <f>NU!W8</f>
        <v>0</v>
      </c>
      <c r="Z68" s="4">
        <f>NU!U9</f>
        <v>0</v>
      </c>
      <c r="AA68" s="4">
        <f>NU!V9</f>
        <v>0</v>
      </c>
      <c r="AB68" s="4">
        <f>NU!W9</f>
        <v>0</v>
      </c>
      <c r="AD68" s="4">
        <f>NU!U10</f>
        <v>0</v>
      </c>
      <c r="AE68" s="4">
        <f>NU!V10</f>
        <v>0</v>
      </c>
      <c r="AF68" s="4">
        <f>NU!W10</f>
        <v>0</v>
      </c>
      <c r="AL68" s="4">
        <f>NU!U11</f>
        <v>0</v>
      </c>
      <c r="AM68" s="4">
        <f>NU!V11</f>
        <v>0</v>
      </c>
      <c r="AN68" s="4">
        <f>NU!W11</f>
        <v>0</v>
      </c>
      <c r="AP68" s="4">
        <f>NU!U12</f>
        <v>0</v>
      </c>
      <c r="AQ68" s="4">
        <f>NU!V12</f>
        <v>0</v>
      </c>
      <c r="AR68" s="4">
        <f>NU!W12</f>
        <v>0</v>
      </c>
    </row>
    <row r="69" spans="1:44" ht="12" customHeight="1">
      <c r="A69" s="1" t="s">
        <v>56</v>
      </c>
      <c r="B69" s="4">
        <f t="shared" si="7"/>
        <v>0</v>
      </c>
      <c r="C69" s="4">
        <f t="shared" si="7"/>
        <v>1</v>
      </c>
      <c r="D69" s="4">
        <f t="shared" si="7"/>
        <v>1</v>
      </c>
      <c r="F69" s="4">
        <f>NU!AC4</f>
        <v>0</v>
      </c>
      <c r="G69" s="4">
        <f>NU!AD4</f>
        <v>0</v>
      </c>
      <c r="H69" s="4">
        <f>NU!AE4</f>
        <v>0</v>
      </c>
      <c r="J69" s="4">
        <f>NU!AC5</f>
        <v>0</v>
      </c>
      <c r="K69" s="4">
        <f>NU!AD5</f>
        <v>0</v>
      </c>
      <c r="L69" s="4">
        <f>NU!AE5</f>
        <v>0</v>
      </c>
      <c r="N69" s="4">
        <f>NU!AC6</f>
        <v>0</v>
      </c>
      <c r="O69" s="4">
        <f>NU!AD6</f>
        <v>0</v>
      </c>
      <c r="P69" s="4">
        <f>NU!AE6</f>
        <v>0</v>
      </c>
      <c r="R69" s="4">
        <f>NU!AC7</f>
        <v>0</v>
      </c>
      <c r="S69" s="4">
        <f>NU!AD7</f>
        <v>0</v>
      </c>
      <c r="T69" s="4">
        <f>NU!AE7</f>
        <v>0</v>
      </c>
      <c r="V69" s="4">
        <f>NU!AC8</f>
        <v>0</v>
      </c>
      <c r="W69" s="4">
        <f>NU!AD8</f>
        <v>0</v>
      </c>
      <c r="X69" s="4">
        <f>NU!AE8</f>
        <v>0</v>
      </c>
      <c r="Z69" s="4">
        <f>NU!AC9</f>
        <v>0</v>
      </c>
      <c r="AA69" s="4">
        <f>NU!AD9</f>
        <v>0</v>
      </c>
      <c r="AB69" s="4">
        <f>NU!AE9</f>
        <v>0</v>
      </c>
      <c r="AD69" s="4">
        <f>NU!AC10</f>
        <v>0</v>
      </c>
      <c r="AE69" s="4">
        <f>NU!AD10</f>
        <v>0</v>
      </c>
      <c r="AF69" s="4">
        <f>NU!AE10</f>
        <v>1</v>
      </c>
      <c r="AL69" s="4">
        <f>NU!AC11</f>
        <v>0</v>
      </c>
      <c r="AM69" s="4">
        <f>NU!AD11</f>
        <v>1</v>
      </c>
      <c r="AN69" s="4">
        <f>NU!AE11</f>
        <v>0</v>
      </c>
      <c r="AP69" s="4">
        <f>NU!AC12</f>
        <v>0</v>
      </c>
      <c r="AQ69" s="4">
        <f>NU!AD12</f>
        <v>0</v>
      </c>
      <c r="AR69" s="4">
        <f>NU!AE12</f>
        <v>0</v>
      </c>
    </row>
    <row r="70" spans="1:44" ht="12" customHeight="1">
      <c r="A70" s="1" t="s">
        <v>57</v>
      </c>
      <c r="B70" s="4">
        <f t="shared" si="7"/>
        <v>0</v>
      </c>
      <c r="C70" s="4">
        <f t="shared" si="7"/>
        <v>0</v>
      </c>
      <c r="D70" s="4">
        <f t="shared" si="7"/>
        <v>0</v>
      </c>
      <c r="F70" s="4">
        <v>0</v>
      </c>
      <c r="G70" s="4">
        <v>0</v>
      </c>
      <c r="H70" s="4">
        <v>0</v>
      </c>
      <c r="J70" s="4">
        <v>0</v>
      </c>
      <c r="K70" s="4">
        <v>0</v>
      </c>
      <c r="L70" s="4">
        <v>0</v>
      </c>
      <c r="N70" s="4">
        <v>0</v>
      </c>
      <c r="O70" s="4">
        <v>0</v>
      </c>
      <c r="P70" s="4">
        <v>0</v>
      </c>
      <c r="R70" s="4">
        <v>0</v>
      </c>
      <c r="S70" s="4">
        <v>0</v>
      </c>
      <c r="T70" s="4">
        <v>0</v>
      </c>
      <c r="V70" s="4">
        <v>0</v>
      </c>
      <c r="W70" s="4">
        <v>0</v>
      </c>
      <c r="X70" s="4">
        <v>0</v>
      </c>
      <c r="Z70" s="4">
        <v>0</v>
      </c>
      <c r="AA70" s="4">
        <v>0</v>
      </c>
      <c r="AB70" s="4">
        <v>0</v>
      </c>
      <c r="AD70" s="4">
        <v>0</v>
      </c>
      <c r="AE70" s="4">
        <v>0</v>
      </c>
      <c r="AF70" s="4">
        <v>0</v>
      </c>
      <c r="AL70" s="4">
        <v>0</v>
      </c>
      <c r="AM70" s="4">
        <v>0</v>
      </c>
      <c r="AN70" s="4">
        <v>0</v>
      </c>
      <c r="AP70" s="4">
        <v>0</v>
      </c>
      <c r="AQ70" s="4">
        <v>0</v>
      </c>
      <c r="AR70" s="4">
        <v>0</v>
      </c>
    </row>
    <row r="71" spans="1:45" ht="12" customHeight="1">
      <c r="A71" s="5" t="s">
        <v>68</v>
      </c>
      <c r="B71" s="8">
        <f>SUM(B66:B70)</f>
        <v>16</v>
      </c>
      <c r="C71" s="8">
        <f>SUM(C66:C70)</f>
        <v>37</v>
      </c>
      <c r="D71" s="8">
        <f>SUM(D66:D70)</f>
        <v>1</v>
      </c>
      <c r="F71" s="8">
        <f>SUM(F66:F70)</f>
        <v>1</v>
      </c>
      <c r="G71" s="8">
        <f>SUM(G66:G70)</f>
        <v>6</v>
      </c>
      <c r="H71" s="8">
        <f>SUM(H66:H70)</f>
        <v>0</v>
      </c>
      <c r="I71" s="5"/>
      <c r="J71" s="8">
        <f>SUM(J66:J70)</f>
        <v>4</v>
      </c>
      <c r="K71" s="8">
        <f>SUM(K66:K70)</f>
        <v>6</v>
      </c>
      <c r="L71" s="8">
        <f>SUM(L66:L70)</f>
        <v>0</v>
      </c>
      <c r="M71" s="5"/>
      <c r="N71" s="8">
        <f>SUM(N66:N70)</f>
        <v>1</v>
      </c>
      <c r="O71" s="8">
        <f>SUM(O66:O70)</f>
        <v>6</v>
      </c>
      <c r="P71" s="8">
        <f>SUM(P66:P70)</f>
        <v>0</v>
      </c>
      <c r="Q71" s="5"/>
      <c r="R71" s="8">
        <f>SUM(R66:R70)</f>
        <v>2</v>
      </c>
      <c r="S71" s="8">
        <f>SUM(S66:S70)</f>
        <v>1</v>
      </c>
      <c r="T71" s="8">
        <f>SUM(T66:T70)</f>
        <v>0</v>
      </c>
      <c r="U71" s="5"/>
      <c r="V71" s="8">
        <f>SUM(V66:V70)</f>
        <v>4</v>
      </c>
      <c r="W71" s="8">
        <f>SUM(W66:W70)</f>
        <v>10</v>
      </c>
      <c r="X71" s="8">
        <f>SUM(X66:X70)</f>
        <v>0</v>
      </c>
      <c r="Y71" s="5"/>
      <c r="Z71" s="8">
        <f>SUM(Z66:Z70)</f>
        <v>0</v>
      </c>
      <c r="AA71" s="8">
        <f>SUM(AA66:AA70)</f>
        <v>0</v>
      </c>
      <c r="AB71" s="8">
        <f>SUM(AB66:AB70)</f>
        <v>0</v>
      </c>
      <c r="AC71" s="5"/>
      <c r="AD71" s="8">
        <f>SUM(AD66:AD70)</f>
        <v>1</v>
      </c>
      <c r="AE71" s="8">
        <f>SUM(AE66:AE70)</f>
        <v>3</v>
      </c>
      <c r="AF71" s="8">
        <f>SUM(AF66:AF70)</f>
        <v>1</v>
      </c>
      <c r="AG71" s="5"/>
      <c r="AH71" s="8">
        <f>SUM(AH66:AH70)</f>
        <v>0</v>
      </c>
      <c r="AI71" s="8">
        <f>SUM(AI66:AI70)</f>
        <v>0</v>
      </c>
      <c r="AJ71" s="8">
        <f>SUM(AJ66:AJ70)</f>
        <v>0</v>
      </c>
      <c r="AK71" s="5"/>
      <c r="AL71" s="8">
        <f>SUM(AL66:AL70)</f>
        <v>2</v>
      </c>
      <c r="AM71" s="8">
        <f>SUM(AM66:AM70)</f>
        <v>3</v>
      </c>
      <c r="AN71" s="8">
        <f>SUM(AN66:AN70)</f>
        <v>0</v>
      </c>
      <c r="AO71" s="5"/>
      <c r="AP71" s="8">
        <f>SUM(AP66:AP70)</f>
        <v>1</v>
      </c>
      <c r="AQ71" s="8">
        <f>SUM(AQ66:AQ70)</f>
        <v>2</v>
      </c>
      <c r="AR71" s="8">
        <f>SUM(AR66:AR70)</f>
        <v>0</v>
      </c>
      <c r="AS71" s="5"/>
    </row>
    <row r="73" spans="2:45" ht="12" customHeight="1">
      <c r="B73" s="13" t="s">
        <v>68</v>
      </c>
      <c r="C73" s="13"/>
      <c r="D73" s="13"/>
      <c r="F73" s="13" t="s">
        <v>58</v>
      </c>
      <c r="G73" s="13"/>
      <c r="H73" s="13"/>
      <c r="I73" s="5"/>
      <c r="J73" s="13" t="s">
        <v>59</v>
      </c>
      <c r="K73" s="13"/>
      <c r="L73" s="13"/>
      <c r="M73" s="5"/>
      <c r="N73" s="13" t="s">
        <v>60</v>
      </c>
      <c r="O73" s="13"/>
      <c r="P73" s="13"/>
      <c r="Q73" s="5"/>
      <c r="R73" s="13" t="s">
        <v>61</v>
      </c>
      <c r="S73" s="13"/>
      <c r="T73" s="13"/>
      <c r="U73" s="5"/>
      <c r="V73" s="13" t="s">
        <v>62</v>
      </c>
      <c r="W73" s="13"/>
      <c r="X73" s="13"/>
      <c r="Y73" s="5"/>
      <c r="Z73" s="13" t="s">
        <v>63</v>
      </c>
      <c r="AA73" s="13"/>
      <c r="AB73" s="13"/>
      <c r="AC73" s="5"/>
      <c r="AD73" s="13" t="s">
        <v>64</v>
      </c>
      <c r="AE73" s="13"/>
      <c r="AF73" s="13"/>
      <c r="AG73" s="5"/>
      <c r="AH73" s="13" t="s">
        <v>65</v>
      </c>
      <c r="AI73" s="13"/>
      <c r="AJ73" s="13"/>
      <c r="AK73" s="5"/>
      <c r="AL73" s="13" t="s">
        <v>66</v>
      </c>
      <c r="AM73" s="13"/>
      <c r="AN73" s="13"/>
      <c r="AO73" s="5"/>
      <c r="AP73" s="13" t="s">
        <v>67</v>
      </c>
      <c r="AQ73" s="13"/>
      <c r="AR73" s="13"/>
      <c r="AS73" s="5"/>
    </row>
    <row r="74" spans="1:45" ht="12" customHeight="1">
      <c r="A74" s="5" t="s">
        <v>79</v>
      </c>
      <c r="B74" s="3" t="s">
        <v>70</v>
      </c>
      <c r="C74" s="3" t="s">
        <v>71</v>
      </c>
      <c r="D74" s="3" t="s">
        <v>72</v>
      </c>
      <c r="F74" s="3" t="s">
        <v>70</v>
      </c>
      <c r="G74" s="3" t="s">
        <v>71</v>
      </c>
      <c r="H74" s="3" t="s">
        <v>72</v>
      </c>
      <c r="I74" s="2"/>
      <c r="J74" s="3" t="s">
        <v>70</v>
      </c>
      <c r="K74" s="3" t="s">
        <v>71</v>
      </c>
      <c r="L74" s="3" t="s">
        <v>72</v>
      </c>
      <c r="M74" s="2"/>
      <c r="N74" s="3" t="s">
        <v>70</v>
      </c>
      <c r="O74" s="3" t="s">
        <v>71</v>
      </c>
      <c r="P74" s="3" t="s">
        <v>72</v>
      </c>
      <c r="Q74" s="2"/>
      <c r="R74" s="3" t="s">
        <v>70</v>
      </c>
      <c r="S74" s="3" t="s">
        <v>71</v>
      </c>
      <c r="T74" s="3" t="s">
        <v>72</v>
      </c>
      <c r="U74" s="2"/>
      <c r="V74" s="3" t="s">
        <v>70</v>
      </c>
      <c r="W74" s="3" t="s">
        <v>71</v>
      </c>
      <c r="X74" s="3" t="s">
        <v>72</v>
      </c>
      <c r="Y74" s="2"/>
      <c r="Z74" s="3" t="s">
        <v>70</v>
      </c>
      <c r="AA74" s="3" t="s">
        <v>71</v>
      </c>
      <c r="AB74" s="3" t="s">
        <v>72</v>
      </c>
      <c r="AC74" s="2"/>
      <c r="AD74" s="3" t="s">
        <v>70</v>
      </c>
      <c r="AE74" s="3" t="s">
        <v>71</v>
      </c>
      <c r="AF74" s="3" t="s">
        <v>72</v>
      </c>
      <c r="AG74" s="2"/>
      <c r="AH74" s="3" t="s">
        <v>70</v>
      </c>
      <c r="AI74" s="3" t="s">
        <v>71</v>
      </c>
      <c r="AJ74" s="3" t="s">
        <v>72</v>
      </c>
      <c r="AK74" s="2"/>
      <c r="AL74" s="3" t="s">
        <v>70</v>
      </c>
      <c r="AM74" s="3" t="s">
        <v>71</v>
      </c>
      <c r="AN74" s="3" t="s">
        <v>72</v>
      </c>
      <c r="AO74" s="2"/>
      <c r="AP74" s="3" t="s">
        <v>70</v>
      </c>
      <c r="AQ74" s="3" t="s">
        <v>71</v>
      </c>
      <c r="AR74" s="3" t="s">
        <v>72</v>
      </c>
      <c r="AS74" s="2"/>
    </row>
    <row r="75" spans="1:44" ht="12" customHeight="1">
      <c r="A75" s="1" t="s">
        <v>53</v>
      </c>
      <c r="B75" s="4">
        <f aca="true" t="shared" si="8" ref="B75:D79">F75+J75+N75+R75+V75+Z75+AD75+AH75+AL75+AP75</f>
        <v>23</v>
      </c>
      <c r="C75" s="4">
        <f t="shared" si="8"/>
        <v>30</v>
      </c>
      <c r="D75" s="4">
        <f t="shared" si="8"/>
        <v>1</v>
      </c>
      <c r="F75" s="4">
        <f>PC!E4</f>
        <v>2</v>
      </c>
      <c r="G75" s="4">
        <f>PC!F4</f>
        <v>4</v>
      </c>
      <c r="H75" s="4">
        <f>PC!G4</f>
        <v>0</v>
      </c>
      <c r="J75" s="4">
        <f>PC!E5</f>
        <v>8</v>
      </c>
      <c r="K75" s="4">
        <f>PC!F5</f>
        <v>8</v>
      </c>
      <c r="L75" s="4">
        <f>PC!G5</f>
        <v>0</v>
      </c>
      <c r="N75" s="4">
        <f>PC!E6</f>
        <v>2</v>
      </c>
      <c r="O75" s="4">
        <f>PC!F6</f>
        <v>3</v>
      </c>
      <c r="P75" s="4">
        <f>PC!G6</f>
        <v>0</v>
      </c>
      <c r="R75" s="4">
        <f>PC!E7</f>
        <v>0</v>
      </c>
      <c r="S75" s="4">
        <f>PC!F7</f>
        <v>0</v>
      </c>
      <c r="T75" s="4">
        <f>PC!G7</f>
        <v>0</v>
      </c>
      <c r="V75" s="4">
        <f>PC!E8</f>
        <v>3</v>
      </c>
      <c r="W75" s="4">
        <f>PC!F8</f>
        <v>4</v>
      </c>
      <c r="X75" s="4">
        <f>PC!G8</f>
        <v>1</v>
      </c>
      <c r="Z75" s="4">
        <f>PC!E9</f>
        <v>0</v>
      </c>
      <c r="AA75" s="4">
        <f>PC!F9</f>
        <v>0</v>
      </c>
      <c r="AB75" s="4">
        <f>PC!G9</f>
        <v>0</v>
      </c>
      <c r="AD75" s="4">
        <f>PC!E10</f>
        <v>6</v>
      </c>
      <c r="AE75" s="4">
        <f>PC!F10</f>
        <v>9</v>
      </c>
      <c r="AF75" s="4">
        <f>PC!G10</f>
        <v>0</v>
      </c>
      <c r="AH75" s="4">
        <f>PC!E11</f>
        <v>2</v>
      </c>
      <c r="AI75" s="4">
        <f>PC!F11</f>
        <v>2</v>
      </c>
      <c r="AJ75" s="4">
        <f>PC!G11</f>
        <v>0</v>
      </c>
      <c r="AP75" s="4">
        <f>PC!E12</f>
        <v>0</v>
      </c>
      <c r="AQ75" s="4">
        <f>PC!F12</f>
        <v>0</v>
      </c>
      <c r="AR75" s="4">
        <f>PC!G12</f>
        <v>0</v>
      </c>
    </row>
    <row r="76" spans="1:44" ht="12" customHeight="1">
      <c r="A76" s="1" t="s">
        <v>54</v>
      </c>
      <c r="B76" s="4">
        <f t="shared" si="8"/>
        <v>4</v>
      </c>
      <c r="C76" s="4">
        <f t="shared" si="8"/>
        <v>9</v>
      </c>
      <c r="D76" s="4">
        <f t="shared" si="8"/>
        <v>0</v>
      </c>
      <c r="F76" s="4">
        <f>PC!M4</f>
        <v>0</v>
      </c>
      <c r="G76" s="4">
        <f>PC!N4</f>
        <v>2</v>
      </c>
      <c r="H76" s="4">
        <f>PC!O4</f>
        <v>0</v>
      </c>
      <c r="J76" s="4">
        <f>PC!M5</f>
        <v>2</v>
      </c>
      <c r="K76" s="4">
        <f>PC!N5</f>
        <v>2</v>
      </c>
      <c r="L76" s="4">
        <f>PC!O5</f>
        <v>0</v>
      </c>
      <c r="N76" s="4">
        <f>PC!M6</f>
        <v>2</v>
      </c>
      <c r="O76" s="4">
        <f>PC!N6</f>
        <v>2</v>
      </c>
      <c r="P76" s="4">
        <f>PC!O6</f>
        <v>0</v>
      </c>
      <c r="R76" s="4">
        <f>PC!M7</f>
        <v>0</v>
      </c>
      <c r="S76" s="4">
        <f>PC!N7</f>
        <v>0</v>
      </c>
      <c r="T76" s="4">
        <f>PC!O7</f>
        <v>0</v>
      </c>
      <c r="V76" s="4">
        <f>PC!M8</f>
        <v>0</v>
      </c>
      <c r="W76" s="4">
        <f>PC!N8</f>
        <v>1</v>
      </c>
      <c r="X76" s="4">
        <f>PC!O8</f>
        <v>0</v>
      </c>
      <c r="Z76" s="4">
        <f>PC!M9</f>
        <v>0</v>
      </c>
      <c r="AA76" s="4">
        <f>PC!N9</f>
        <v>0</v>
      </c>
      <c r="AB76" s="4">
        <f>PC!O9</f>
        <v>0</v>
      </c>
      <c r="AD76" s="4">
        <f>PC!M10</f>
        <v>0</v>
      </c>
      <c r="AE76" s="4">
        <f>PC!N10</f>
        <v>2</v>
      </c>
      <c r="AF76" s="4">
        <f>PC!O10</f>
        <v>0</v>
      </c>
      <c r="AH76" s="4">
        <f>PC!M11</f>
        <v>0</v>
      </c>
      <c r="AI76" s="4">
        <f>PC!N11</f>
        <v>0</v>
      </c>
      <c r="AJ76" s="4">
        <f>PC!O11</f>
        <v>0</v>
      </c>
      <c r="AP76" s="4">
        <f>PC!M12</f>
        <v>0</v>
      </c>
      <c r="AQ76" s="4">
        <f>PC!N12</f>
        <v>0</v>
      </c>
      <c r="AR76" s="4">
        <f>PC!O12</f>
        <v>0</v>
      </c>
    </row>
    <row r="77" spans="1:44" ht="12" customHeight="1">
      <c r="A77" s="1" t="s">
        <v>55</v>
      </c>
      <c r="B77" s="4">
        <f t="shared" si="8"/>
        <v>2</v>
      </c>
      <c r="C77" s="4">
        <f t="shared" si="8"/>
        <v>2</v>
      </c>
      <c r="D77" s="4">
        <f t="shared" si="8"/>
        <v>0</v>
      </c>
      <c r="F77" s="4">
        <f>PC!U4</f>
        <v>1</v>
      </c>
      <c r="G77" s="4">
        <f>PC!V4</f>
        <v>1</v>
      </c>
      <c r="H77" s="4">
        <f>PC!W4</f>
        <v>0</v>
      </c>
      <c r="J77" s="4">
        <f>PC!U5</f>
        <v>0</v>
      </c>
      <c r="K77" s="4">
        <f>PC!V5</f>
        <v>1</v>
      </c>
      <c r="L77" s="4">
        <f>PC!W5</f>
        <v>0</v>
      </c>
      <c r="N77" s="4">
        <f>PC!U6</f>
        <v>1</v>
      </c>
      <c r="O77" s="4">
        <f>PC!V6</f>
        <v>0</v>
      </c>
      <c r="P77" s="4">
        <f>PC!W6</f>
        <v>0</v>
      </c>
      <c r="R77" s="4">
        <f>PC!U7</f>
        <v>0</v>
      </c>
      <c r="S77" s="4">
        <f>PC!V7</f>
        <v>0</v>
      </c>
      <c r="T77" s="4">
        <f>PC!W7</f>
        <v>0</v>
      </c>
      <c r="V77" s="4">
        <f>PC!U8</f>
        <v>0</v>
      </c>
      <c r="W77" s="4">
        <f>PC!V8</f>
        <v>0</v>
      </c>
      <c r="X77" s="4">
        <f>PC!W8</f>
        <v>0</v>
      </c>
      <c r="Z77" s="4">
        <f>PC!U9</f>
        <v>0</v>
      </c>
      <c r="AA77" s="4">
        <f>PC!V9</f>
        <v>0</v>
      </c>
      <c r="AB77" s="4">
        <f>PC!W9</f>
        <v>0</v>
      </c>
      <c r="AD77" s="4">
        <f>PC!U10</f>
        <v>0</v>
      </c>
      <c r="AE77" s="4">
        <f>PC!V10</f>
        <v>0</v>
      </c>
      <c r="AF77" s="4">
        <f>PC!W10</f>
        <v>0</v>
      </c>
      <c r="AH77" s="4">
        <f>PC!U11</f>
        <v>0</v>
      </c>
      <c r="AI77" s="4">
        <f>PC!V11</f>
        <v>0</v>
      </c>
      <c r="AJ77" s="4">
        <f>PC!W11</f>
        <v>0</v>
      </c>
      <c r="AP77" s="4">
        <f>PC!U12</f>
        <v>0</v>
      </c>
      <c r="AQ77" s="4">
        <f>PC!V12</f>
        <v>0</v>
      </c>
      <c r="AR77" s="4">
        <f>PC!W12</f>
        <v>0</v>
      </c>
    </row>
    <row r="78" spans="1:44" ht="12" customHeight="1">
      <c r="A78" s="1" t="s">
        <v>56</v>
      </c>
      <c r="B78" s="4">
        <f t="shared" si="8"/>
        <v>1</v>
      </c>
      <c r="C78" s="4">
        <f t="shared" si="8"/>
        <v>1</v>
      </c>
      <c r="D78" s="4">
        <f t="shared" si="8"/>
        <v>0</v>
      </c>
      <c r="F78" s="4">
        <f>PC!AC4</f>
        <v>0</v>
      </c>
      <c r="G78" s="4">
        <f>PC!AD4</f>
        <v>0</v>
      </c>
      <c r="H78" s="4">
        <f>PC!AE4</f>
        <v>0</v>
      </c>
      <c r="J78" s="4">
        <f>PC!AC5</f>
        <v>0</v>
      </c>
      <c r="K78" s="4">
        <f>PC!AD5</f>
        <v>0</v>
      </c>
      <c r="L78" s="4">
        <f>PC!AE5</f>
        <v>0</v>
      </c>
      <c r="N78" s="4">
        <f>PC!AC6</f>
        <v>0</v>
      </c>
      <c r="O78" s="4">
        <f>PC!AD6</f>
        <v>0</v>
      </c>
      <c r="P78" s="4">
        <f>PC!AE6</f>
        <v>0</v>
      </c>
      <c r="R78" s="4">
        <f>PC!AC7</f>
        <v>0</v>
      </c>
      <c r="S78" s="4">
        <f>PC!AD7</f>
        <v>0</v>
      </c>
      <c r="T78" s="4">
        <f>PC!AE7</f>
        <v>0</v>
      </c>
      <c r="V78" s="4">
        <f>PC!AC8</f>
        <v>0</v>
      </c>
      <c r="W78" s="4">
        <f>PC!AD8</f>
        <v>1</v>
      </c>
      <c r="X78" s="4">
        <f>PC!AE8</f>
        <v>0</v>
      </c>
      <c r="Z78" s="4">
        <f>PC!AC9</f>
        <v>0</v>
      </c>
      <c r="AA78" s="4">
        <f>PC!AD9</f>
        <v>0</v>
      </c>
      <c r="AB78" s="4">
        <f>PC!AE9</f>
        <v>0</v>
      </c>
      <c r="AD78" s="4">
        <f>PC!AC10</f>
        <v>0</v>
      </c>
      <c r="AE78" s="4">
        <f>PC!AD10</f>
        <v>0</v>
      </c>
      <c r="AF78" s="4">
        <f>PC!AE10</f>
        <v>0</v>
      </c>
      <c r="AH78" s="4">
        <f>PC!AC11</f>
        <v>1</v>
      </c>
      <c r="AI78" s="4">
        <f>PC!AD11</f>
        <v>0</v>
      </c>
      <c r="AJ78" s="4">
        <f>PC!AE11</f>
        <v>0</v>
      </c>
      <c r="AP78" s="4">
        <f>PC!AC12</f>
        <v>0</v>
      </c>
      <c r="AQ78" s="4">
        <f>PC!AD12</f>
        <v>0</v>
      </c>
      <c r="AR78" s="4">
        <f>PC!AE12</f>
        <v>0</v>
      </c>
    </row>
    <row r="79" spans="1:44" ht="12" customHeight="1">
      <c r="A79" s="1" t="s">
        <v>57</v>
      </c>
      <c r="B79" s="4">
        <f t="shared" si="8"/>
        <v>0</v>
      </c>
      <c r="C79" s="4">
        <f t="shared" si="8"/>
        <v>0</v>
      </c>
      <c r="D79" s="4">
        <f t="shared" si="8"/>
        <v>0</v>
      </c>
      <c r="F79" s="4">
        <v>0</v>
      </c>
      <c r="G79" s="4">
        <v>0</v>
      </c>
      <c r="H79" s="4">
        <v>0</v>
      </c>
      <c r="J79" s="4">
        <v>0</v>
      </c>
      <c r="K79" s="4">
        <v>0</v>
      </c>
      <c r="L79" s="4">
        <v>0</v>
      </c>
      <c r="N79" s="4">
        <v>0</v>
      </c>
      <c r="O79" s="4">
        <v>0</v>
      </c>
      <c r="P79" s="4">
        <v>0</v>
      </c>
      <c r="R79" s="4">
        <v>0</v>
      </c>
      <c r="S79" s="4">
        <v>0</v>
      </c>
      <c r="T79" s="4">
        <v>0</v>
      </c>
      <c r="V79" s="4">
        <v>0</v>
      </c>
      <c r="W79" s="4">
        <v>0</v>
      </c>
      <c r="X79" s="4">
        <v>0</v>
      </c>
      <c r="Z79" s="4">
        <v>0</v>
      </c>
      <c r="AA79" s="4">
        <v>0</v>
      </c>
      <c r="AB79" s="4">
        <v>0</v>
      </c>
      <c r="AD79" s="4">
        <v>0</v>
      </c>
      <c r="AE79" s="4">
        <v>0</v>
      </c>
      <c r="AF79" s="4">
        <v>0</v>
      </c>
      <c r="AH79" s="4">
        <v>0</v>
      </c>
      <c r="AI79" s="4">
        <v>0</v>
      </c>
      <c r="AJ79" s="4">
        <v>0</v>
      </c>
      <c r="AP79" s="4">
        <v>0</v>
      </c>
      <c r="AQ79" s="4">
        <v>0</v>
      </c>
      <c r="AR79" s="4">
        <v>0</v>
      </c>
    </row>
    <row r="80" spans="1:45" ht="12" customHeight="1">
      <c r="A80" s="5" t="s">
        <v>68</v>
      </c>
      <c r="B80" s="8">
        <f>SUM(B75:B79)</f>
        <v>30</v>
      </c>
      <c r="C80" s="8">
        <f>SUM(C75:C79)</f>
        <v>42</v>
      </c>
      <c r="D80" s="8">
        <f>SUM(D75:D79)</f>
        <v>1</v>
      </c>
      <c r="F80" s="8">
        <f>SUM(F75:F79)</f>
        <v>3</v>
      </c>
      <c r="G80" s="8">
        <f>SUM(G75:G79)</f>
        <v>7</v>
      </c>
      <c r="H80" s="8">
        <f>SUM(H75:H79)</f>
        <v>0</v>
      </c>
      <c r="I80" s="5"/>
      <c r="J80" s="8">
        <f>SUM(J75:J79)</f>
        <v>10</v>
      </c>
      <c r="K80" s="8">
        <f>SUM(K75:K79)</f>
        <v>11</v>
      </c>
      <c r="L80" s="8">
        <f>SUM(L75:L79)</f>
        <v>0</v>
      </c>
      <c r="M80" s="5"/>
      <c r="N80" s="8">
        <f>SUM(N75:N79)</f>
        <v>5</v>
      </c>
      <c r="O80" s="8">
        <f>SUM(O75:O79)</f>
        <v>5</v>
      </c>
      <c r="P80" s="8">
        <f>SUM(P75:P79)</f>
        <v>0</v>
      </c>
      <c r="Q80" s="5"/>
      <c r="R80" s="8">
        <f>SUM(R75:R79)</f>
        <v>0</v>
      </c>
      <c r="S80" s="8">
        <f>SUM(S75:S79)</f>
        <v>0</v>
      </c>
      <c r="T80" s="8">
        <f>SUM(T75:T79)</f>
        <v>0</v>
      </c>
      <c r="U80" s="5"/>
      <c r="V80" s="8">
        <f>SUM(V75:V79)</f>
        <v>3</v>
      </c>
      <c r="W80" s="8">
        <f>SUM(W75:W79)</f>
        <v>6</v>
      </c>
      <c r="X80" s="8">
        <f>SUM(X75:X79)</f>
        <v>1</v>
      </c>
      <c r="Y80" s="5"/>
      <c r="Z80" s="8">
        <f>SUM(Z75:Z79)</f>
        <v>0</v>
      </c>
      <c r="AA80" s="8">
        <f>SUM(AA75:AA79)</f>
        <v>0</v>
      </c>
      <c r="AB80" s="8">
        <f>SUM(AB75:AB79)</f>
        <v>0</v>
      </c>
      <c r="AC80" s="5"/>
      <c r="AD80" s="8">
        <f>SUM(AD75:AD79)</f>
        <v>6</v>
      </c>
      <c r="AE80" s="8">
        <f>SUM(AE75:AE79)</f>
        <v>11</v>
      </c>
      <c r="AF80" s="8">
        <f>SUM(AF75:AF79)</f>
        <v>0</v>
      </c>
      <c r="AG80" s="5"/>
      <c r="AH80" s="8">
        <f>SUM(AH75:AH79)</f>
        <v>3</v>
      </c>
      <c r="AI80" s="8">
        <f>SUM(AI75:AI79)</f>
        <v>2</v>
      </c>
      <c r="AJ80" s="8">
        <f>SUM(AJ75:AJ79)</f>
        <v>0</v>
      </c>
      <c r="AK80" s="5"/>
      <c r="AL80" s="8">
        <f>SUM(AL75:AL79)</f>
        <v>0</v>
      </c>
      <c r="AM80" s="8">
        <f>SUM(AM75:AM79)</f>
        <v>0</v>
      </c>
      <c r="AN80" s="8">
        <f>SUM(AN75:AN79)</f>
        <v>0</v>
      </c>
      <c r="AO80" s="5"/>
      <c r="AP80" s="8">
        <f>SUM(AP75:AP79)</f>
        <v>0</v>
      </c>
      <c r="AQ80" s="8">
        <f>SUM(AQ75:AQ79)</f>
        <v>0</v>
      </c>
      <c r="AR80" s="8">
        <f>SUM(AR75:AR79)</f>
        <v>0</v>
      </c>
      <c r="AS80" s="5"/>
    </row>
    <row r="82" spans="2:45" ht="12" customHeight="1">
      <c r="B82" s="13" t="s">
        <v>68</v>
      </c>
      <c r="C82" s="13"/>
      <c r="D82" s="13"/>
      <c r="F82" s="13" t="s">
        <v>58</v>
      </c>
      <c r="G82" s="13"/>
      <c r="H82" s="13"/>
      <c r="I82" s="5"/>
      <c r="J82" s="13" t="s">
        <v>59</v>
      </c>
      <c r="K82" s="13"/>
      <c r="L82" s="13"/>
      <c r="M82" s="5"/>
      <c r="N82" s="13" t="s">
        <v>60</v>
      </c>
      <c r="O82" s="13"/>
      <c r="P82" s="13"/>
      <c r="Q82" s="5"/>
      <c r="R82" s="13" t="s">
        <v>61</v>
      </c>
      <c r="S82" s="13"/>
      <c r="T82" s="13"/>
      <c r="U82" s="5"/>
      <c r="V82" s="13" t="s">
        <v>62</v>
      </c>
      <c r="W82" s="13"/>
      <c r="X82" s="13"/>
      <c r="Y82" s="5"/>
      <c r="Z82" s="13" t="s">
        <v>63</v>
      </c>
      <c r="AA82" s="13"/>
      <c r="AB82" s="13"/>
      <c r="AC82" s="5"/>
      <c r="AD82" s="13" t="s">
        <v>64</v>
      </c>
      <c r="AE82" s="13"/>
      <c r="AF82" s="13"/>
      <c r="AG82" s="5"/>
      <c r="AH82" s="13" t="s">
        <v>65</v>
      </c>
      <c r="AI82" s="13"/>
      <c r="AJ82" s="13"/>
      <c r="AK82" s="5"/>
      <c r="AL82" s="13" t="s">
        <v>66</v>
      </c>
      <c r="AM82" s="13"/>
      <c r="AN82" s="13"/>
      <c r="AO82" s="5"/>
      <c r="AP82" s="13" t="s">
        <v>67</v>
      </c>
      <c r="AQ82" s="13"/>
      <c r="AR82" s="13"/>
      <c r="AS82" s="5"/>
    </row>
    <row r="83" spans="1:45" ht="12" customHeight="1">
      <c r="A83" s="5" t="s">
        <v>80</v>
      </c>
      <c r="B83" s="3" t="s">
        <v>70</v>
      </c>
      <c r="C83" s="3" t="s">
        <v>71</v>
      </c>
      <c r="D83" s="3" t="s">
        <v>72</v>
      </c>
      <c r="F83" s="3" t="s">
        <v>70</v>
      </c>
      <c r="G83" s="3" t="s">
        <v>71</v>
      </c>
      <c r="H83" s="3" t="s">
        <v>72</v>
      </c>
      <c r="I83" s="2"/>
      <c r="J83" s="3" t="s">
        <v>70</v>
      </c>
      <c r="K83" s="3" t="s">
        <v>71</v>
      </c>
      <c r="L83" s="3" t="s">
        <v>72</v>
      </c>
      <c r="M83" s="2"/>
      <c r="N83" s="3" t="s">
        <v>70</v>
      </c>
      <c r="O83" s="3" t="s">
        <v>71</v>
      </c>
      <c r="P83" s="3" t="s">
        <v>72</v>
      </c>
      <c r="Q83" s="2"/>
      <c r="R83" s="3" t="s">
        <v>70</v>
      </c>
      <c r="S83" s="3" t="s">
        <v>71</v>
      </c>
      <c r="T83" s="3" t="s">
        <v>72</v>
      </c>
      <c r="U83" s="2"/>
      <c r="V83" s="3" t="s">
        <v>70</v>
      </c>
      <c r="W83" s="3" t="s">
        <v>71</v>
      </c>
      <c r="X83" s="3" t="s">
        <v>72</v>
      </c>
      <c r="Y83" s="2"/>
      <c r="Z83" s="3" t="s">
        <v>70</v>
      </c>
      <c r="AA83" s="3" t="s">
        <v>71</v>
      </c>
      <c r="AB83" s="3" t="s">
        <v>72</v>
      </c>
      <c r="AC83" s="2"/>
      <c r="AD83" s="3" t="s">
        <v>70</v>
      </c>
      <c r="AE83" s="3" t="s">
        <v>71</v>
      </c>
      <c r="AF83" s="3" t="s">
        <v>72</v>
      </c>
      <c r="AG83" s="2"/>
      <c r="AH83" s="3" t="s">
        <v>70</v>
      </c>
      <c r="AI83" s="3" t="s">
        <v>71</v>
      </c>
      <c r="AJ83" s="3" t="s">
        <v>72</v>
      </c>
      <c r="AK83" s="2"/>
      <c r="AL83" s="3" t="s">
        <v>70</v>
      </c>
      <c r="AM83" s="3" t="s">
        <v>71</v>
      </c>
      <c r="AN83" s="3" t="s">
        <v>72</v>
      </c>
      <c r="AO83" s="2"/>
      <c r="AP83" s="3" t="s">
        <v>70</v>
      </c>
      <c r="AQ83" s="3" t="s">
        <v>71</v>
      </c>
      <c r="AR83" s="3" t="s">
        <v>72</v>
      </c>
      <c r="AS83" s="2"/>
    </row>
    <row r="84" spans="1:40" ht="12" customHeight="1">
      <c r="A84" s="1" t="s">
        <v>53</v>
      </c>
      <c r="B84" s="4">
        <f aca="true" t="shared" si="9" ref="B84:D88">F84+J84+N84+R84+V84+Z84+AD84+AH84+AL84+AP84</f>
        <v>5</v>
      </c>
      <c r="C84" s="4">
        <f t="shared" si="9"/>
        <v>12</v>
      </c>
      <c r="D84" s="4">
        <f t="shared" si="9"/>
        <v>0</v>
      </c>
      <c r="F84" s="4">
        <f>UVM!D4</f>
        <v>0</v>
      </c>
      <c r="G84" s="4">
        <f>UVM!E4</f>
        <v>4</v>
      </c>
      <c r="H84" s="4">
        <f>UVM!F4</f>
        <v>0</v>
      </c>
      <c r="J84" s="4">
        <f>UVM!D5</f>
        <v>1</v>
      </c>
      <c r="K84" s="4">
        <f>UVM!E5</f>
        <v>2</v>
      </c>
      <c r="L84" s="4">
        <f>UVM!F5</f>
        <v>0</v>
      </c>
      <c r="N84" s="4">
        <f>UVM!D6</f>
        <v>0</v>
      </c>
      <c r="O84" s="4">
        <f>UVM!E6</f>
        <v>0</v>
      </c>
      <c r="P84" s="4">
        <f>UVM!F6</f>
        <v>0</v>
      </c>
      <c r="R84" s="4">
        <f>UVM!D7</f>
        <v>0</v>
      </c>
      <c r="S84" s="4">
        <f>UVM!E7</f>
        <v>0</v>
      </c>
      <c r="T84" s="4">
        <f>UVM!F7</f>
        <v>0</v>
      </c>
      <c r="V84" s="4">
        <f>UVM!D8</f>
        <v>0</v>
      </c>
      <c r="W84" s="4">
        <f>UVM!E8</f>
        <v>2</v>
      </c>
      <c r="X84" s="4">
        <f>UVM!F8</f>
        <v>0</v>
      </c>
      <c r="Z84" s="4">
        <f>UVM!D9</f>
        <v>0</v>
      </c>
      <c r="AA84" s="4">
        <f>UVM!E9</f>
        <v>0</v>
      </c>
      <c r="AB84" s="4">
        <f>UVM!F9</f>
        <v>0</v>
      </c>
      <c r="AD84" s="4">
        <f>UVM!D10</f>
        <v>2</v>
      </c>
      <c r="AE84" s="4">
        <f>UVM!E10</f>
        <v>3</v>
      </c>
      <c r="AF84" s="4">
        <f>UVM!F10</f>
        <v>0</v>
      </c>
      <c r="AH84" s="4">
        <f>UVM!D11</f>
        <v>2</v>
      </c>
      <c r="AI84" s="4">
        <f>UVM!E11</f>
        <v>1</v>
      </c>
      <c r="AJ84" s="4">
        <f>UVM!F11</f>
        <v>0</v>
      </c>
      <c r="AL84" s="4">
        <f>UVM!D12</f>
        <v>0</v>
      </c>
      <c r="AM84" s="4">
        <f>UVM!E12</f>
        <v>0</v>
      </c>
      <c r="AN84" s="4">
        <f>UVM!F12</f>
        <v>0</v>
      </c>
    </row>
    <row r="85" spans="1:40" ht="12" customHeight="1">
      <c r="A85" s="1" t="s">
        <v>54</v>
      </c>
      <c r="B85" s="4">
        <f t="shared" si="9"/>
        <v>1</v>
      </c>
      <c r="C85" s="4">
        <f t="shared" si="9"/>
        <v>1</v>
      </c>
      <c r="D85" s="4">
        <f t="shared" si="9"/>
        <v>0</v>
      </c>
      <c r="F85" s="4">
        <f>UVM!L4</f>
        <v>0</v>
      </c>
      <c r="G85" s="4">
        <f>UVM!M4</f>
        <v>1</v>
      </c>
      <c r="H85" s="4">
        <f>UVM!N4</f>
        <v>0</v>
      </c>
      <c r="J85" s="4">
        <f>UVM!L5</f>
        <v>1</v>
      </c>
      <c r="K85" s="4">
        <f>UVM!M5</f>
        <v>0</v>
      </c>
      <c r="L85" s="4">
        <f>UVM!N5</f>
        <v>0</v>
      </c>
      <c r="N85" s="4">
        <f>UVM!L6</f>
        <v>0</v>
      </c>
      <c r="O85" s="4">
        <f>UVM!M6</f>
        <v>0</v>
      </c>
      <c r="P85" s="4">
        <f>UVM!N6</f>
        <v>0</v>
      </c>
      <c r="R85" s="4">
        <f>UVM!L7</f>
        <v>0</v>
      </c>
      <c r="S85" s="4">
        <f>UVM!M7</f>
        <v>0</v>
      </c>
      <c r="T85" s="4">
        <f>UVM!N7</f>
        <v>0</v>
      </c>
      <c r="V85" s="4">
        <f>UVM!L8</f>
        <v>0</v>
      </c>
      <c r="W85" s="4">
        <f>UVM!M8</f>
        <v>0</v>
      </c>
      <c r="X85" s="4">
        <f>UVM!N8</f>
        <v>0</v>
      </c>
      <c r="Z85" s="4">
        <f>UVM!L9</f>
        <v>0</v>
      </c>
      <c r="AA85" s="4">
        <f>UVM!M9</f>
        <v>0</v>
      </c>
      <c r="AB85" s="4">
        <f>UVM!N9</f>
        <v>0</v>
      </c>
      <c r="AD85" s="4">
        <f>UVM!L10</f>
        <v>0</v>
      </c>
      <c r="AE85" s="4">
        <f>UVM!M10</f>
        <v>0</v>
      </c>
      <c r="AF85" s="4">
        <f>UVM!N10</f>
        <v>0</v>
      </c>
      <c r="AH85" s="4">
        <f>UVM!L11</f>
        <v>0</v>
      </c>
      <c r="AI85" s="4">
        <f>UVM!M11</f>
        <v>0</v>
      </c>
      <c r="AJ85" s="4">
        <f>UVM!N11</f>
        <v>0</v>
      </c>
      <c r="AL85" s="4">
        <f>UVM!L12</f>
        <v>0</v>
      </c>
      <c r="AM85" s="4">
        <f>UVM!M12</f>
        <v>0</v>
      </c>
      <c r="AN85" s="4">
        <f>UVM!N12</f>
        <v>0</v>
      </c>
    </row>
    <row r="86" spans="1:40" ht="12" customHeight="1">
      <c r="A86" s="1" t="s">
        <v>55</v>
      </c>
      <c r="B86" s="4">
        <f t="shared" si="9"/>
        <v>0</v>
      </c>
      <c r="C86" s="4">
        <f t="shared" si="9"/>
        <v>1</v>
      </c>
      <c r="D86" s="4">
        <f t="shared" si="9"/>
        <v>0</v>
      </c>
      <c r="F86" s="4">
        <f>UVM!T4</f>
        <v>0</v>
      </c>
      <c r="G86" s="4">
        <f>UVM!U4</f>
        <v>1</v>
      </c>
      <c r="H86" s="4">
        <f>UVM!V4</f>
        <v>0</v>
      </c>
      <c r="J86" s="4">
        <f>UVM!T5</f>
        <v>0</v>
      </c>
      <c r="K86" s="4">
        <f>UVM!U5</f>
        <v>0</v>
      </c>
      <c r="L86" s="4">
        <f>UVM!V5</f>
        <v>0</v>
      </c>
      <c r="N86" s="4">
        <f>UVM!T6</f>
        <v>0</v>
      </c>
      <c r="O86" s="4">
        <f>UVM!U6</f>
        <v>0</v>
      </c>
      <c r="P86" s="4">
        <f>UVM!V6</f>
        <v>0</v>
      </c>
      <c r="R86" s="4">
        <f>UVM!T7</f>
        <v>0</v>
      </c>
      <c r="S86" s="4">
        <f>UVM!U7</f>
        <v>0</v>
      </c>
      <c r="T86" s="4">
        <f>UVM!V7</f>
        <v>0</v>
      </c>
      <c r="V86" s="4">
        <f>UVM!T8</f>
        <v>0</v>
      </c>
      <c r="W86" s="4">
        <f>UVM!U8</f>
        <v>0</v>
      </c>
      <c r="X86" s="4">
        <f>UVM!V8</f>
        <v>0</v>
      </c>
      <c r="Z86" s="4">
        <f>UVM!T9</f>
        <v>0</v>
      </c>
      <c r="AA86" s="4">
        <f>UVM!U9</f>
        <v>0</v>
      </c>
      <c r="AB86" s="4">
        <f>UVM!V9</f>
        <v>0</v>
      </c>
      <c r="AD86" s="4">
        <f>UVM!T10</f>
        <v>0</v>
      </c>
      <c r="AE86" s="4">
        <f>UVM!U10</f>
        <v>0</v>
      </c>
      <c r="AF86" s="4">
        <f>UVM!V10</f>
        <v>0</v>
      </c>
      <c r="AH86" s="4">
        <f>UVM!T11</f>
        <v>0</v>
      </c>
      <c r="AI86" s="4">
        <f>UVM!U11</f>
        <v>0</v>
      </c>
      <c r="AJ86" s="4">
        <f>UVM!V11</f>
        <v>0</v>
      </c>
      <c r="AL86" s="4">
        <f>UVM!T12</f>
        <v>0</v>
      </c>
      <c r="AM86" s="4">
        <f>UVM!U12</f>
        <v>0</v>
      </c>
      <c r="AN86" s="4">
        <f>UVM!V12</f>
        <v>0</v>
      </c>
    </row>
    <row r="87" spans="1:40" ht="12" customHeight="1">
      <c r="A87" s="1" t="s">
        <v>56</v>
      </c>
      <c r="B87" s="4">
        <f t="shared" si="9"/>
        <v>0</v>
      </c>
      <c r="C87" s="4">
        <f t="shared" si="9"/>
        <v>0</v>
      </c>
      <c r="D87" s="4">
        <f t="shared" si="9"/>
        <v>0</v>
      </c>
      <c r="F87" s="4">
        <f>UVM!AB4</f>
        <v>0</v>
      </c>
      <c r="G87" s="4">
        <f>UVM!AC4</f>
        <v>0</v>
      </c>
      <c r="H87" s="4">
        <f>UVM!AD4</f>
        <v>0</v>
      </c>
      <c r="J87" s="4">
        <f>UVM!AB5</f>
        <v>0</v>
      </c>
      <c r="K87" s="4">
        <f>UVM!AC5</f>
        <v>0</v>
      </c>
      <c r="L87" s="4">
        <f>UVM!AD5</f>
        <v>0</v>
      </c>
      <c r="N87" s="4">
        <f>UVM!AB6</f>
        <v>0</v>
      </c>
      <c r="O87" s="4">
        <f>UVM!AC6</f>
        <v>0</v>
      </c>
      <c r="P87" s="4">
        <f>UVM!AD6</f>
        <v>0</v>
      </c>
      <c r="R87" s="4">
        <f>UVM!AB7</f>
        <v>0</v>
      </c>
      <c r="S87" s="4">
        <f>UVM!AC7</f>
        <v>0</v>
      </c>
      <c r="T87" s="4">
        <f>UVM!AD7</f>
        <v>0</v>
      </c>
      <c r="V87" s="4">
        <f>UVM!AB8</f>
        <v>0</v>
      </c>
      <c r="W87" s="4">
        <f>UVM!AC8</f>
        <v>0</v>
      </c>
      <c r="X87" s="4">
        <f>UVM!AD8</f>
        <v>0</v>
      </c>
      <c r="Z87" s="4">
        <f>UVM!AB9</f>
        <v>0</v>
      </c>
      <c r="AA87" s="4">
        <f>UVM!AC9</f>
        <v>0</v>
      </c>
      <c r="AB87" s="4">
        <f>UVM!AD9</f>
        <v>0</v>
      </c>
      <c r="AD87" s="4">
        <f>UVM!AB10</f>
        <v>0</v>
      </c>
      <c r="AE87" s="4">
        <f>UVM!AC10</f>
        <v>0</v>
      </c>
      <c r="AF87" s="4">
        <f>UVM!AD10</f>
        <v>0</v>
      </c>
      <c r="AH87" s="4">
        <f>UVM!AB11</f>
        <v>0</v>
      </c>
      <c r="AI87" s="4">
        <f>UVM!AC11</f>
        <v>0</v>
      </c>
      <c r="AJ87" s="4">
        <f>UVM!AD11</f>
        <v>0</v>
      </c>
      <c r="AL87" s="4">
        <f>UVM!AB12</f>
        <v>0</v>
      </c>
      <c r="AM87" s="4">
        <f>UVM!AC12</f>
        <v>0</v>
      </c>
      <c r="AN87" s="4">
        <f>UVM!AD12</f>
        <v>0</v>
      </c>
    </row>
    <row r="88" spans="1:40" ht="12" customHeight="1">
      <c r="A88" s="1" t="s">
        <v>57</v>
      </c>
      <c r="B88" s="4">
        <f t="shared" si="9"/>
        <v>0</v>
      </c>
      <c r="C88" s="4">
        <f t="shared" si="9"/>
        <v>0</v>
      </c>
      <c r="D88" s="4">
        <f t="shared" si="9"/>
        <v>0</v>
      </c>
      <c r="F88" s="4">
        <v>0</v>
      </c>
      <c r="G88" s="4">
        <v>0</v>
      </c>
      <c r="H88" s="4">
        <v>0</v>
      </c>
      <c r="J88" s="4">
        <v>0</v>
      </c>
      <c r="K88" s="4">
        <v>0</v>
      </c>
      <c r="L88" s="4">
        <v>0</v>
      </c>
      <c r="N88" s="4">
        <v>0</v>
      </c>
      <c r="O88" s="4">
        <v>0</v>
      </c>
      <c r="P88" s="4">
        <v>0</v>
      </c>
      <c r="R88" s="4">
        <v>0</v>
      </c>
      <c r="S88" s="4">
        <v>0</v>
      </c>
      <c r="T88" s="4">
        <v>0</v>
      </c>
      <c r="V88" s="4">
        <v>0</v>
      </c>
      <c r="W88" s="4">
        <v>0</v>
      </c>
      <c r="X88" s="4">
        <v>0</v>
      </c>
      <c r="Z88" s="4">
        <v>0</v>
      </c>
      <c r="AA88" s="4">
        <v>0</v>
      </c>
      <c r="AB88" s="4">
        <v>0</v>
      </c>
      <c r="AD88" s="4">
        <v>0</v>
      </c>
      <c r="AE88" s="4">
        <v>0</v>
      </c>
      <c r="AF88" s="4">
        <v>0</v>
      </c>
      <c r="AH88" s="4">
        <v>0</v>
      </c>
      <c r="AI88" s="4">
        <v>0</v>
      </c>
      <c r="AJ88" s="4">
        <v>0</v>
      </c>
      <c r="AL88" s="4">
        <v>0</v>
      </c>
      <c r="AM88" s="4">
        <v>0</v>
      </c>
      <c r="AN88" s="4">
        <v>0</v>
      </c>
    </row>
    <row r="89" spans="1:45" ht="12" customHeight="1">
      <c r="A89" s="5" t="s">
        <v>68</v>
      </c>
      <c r="B89" s="8">
        <f>SUM(B84:B88)</f>
        <v>6</v>
      </c>
      <c r="C89" s="8">
        <f>SUM(C84:C88)</f>
        <v>14</v>
      </c>
      <c r="D89" s="8">
        <f>SUM(D84:D88)</f>
        <v>0</v>
      </c>
      <c r="F89" s="8">
        <f>SUM(F84:F88)</f>
        <v>0</v>
      </c>
      <c r="G89" s="8">
        <f>SUM(G84:G88)</f>
        <v>6</v>
      </c>
      <c r="H89" s="8">
        <f>SUM(H84:H88)</f>
        <v>0</v>
      </c>
      <c r="I89" s="5"/>
      <c r="J89" s="8">
        <f>SUM(J84:J88)</f>
        <v>2</v>
      </c>
      <c r="K89" s="8">
        <f>SUM(K84:K88)</f>
        <v>2</v>
      </c>
      <c r="L89" s="8">
        <f>SUM(L84:L88)</f>
        <v>0</v>
      </c>
      <c r="M89" s="5"/>
      <c r="N89" s="8">
        <f>SUM(N84:N88)</f>
        <v>0</v>
      </c>
      <c r="O89" s="8">
        <f>SUM(O84:O88)</f>
        <v>0</v>
      </c>
      <c r="P89" s="8">
        <f>SUM(P84:P88)</f>
        <v>0</v>
      </c>
      <c r="Q89" s="5"/>
      <c r="R89" s="8">
        <f>SUM(R84:R88)</f>
        <v>0</v>
      </c>
      <c r="S89" s="8">
        <f>SUM(S84:S88)</f>
        <v>0</v>
      </c>
      <c r="T89" s="8">
        <f>SUM(T84:T88)</f>
        <v>0</v>
      </c>
      <c r="U89" s="5"/>
      <c r="V89" s="8">
        <f>SUM(V84:V88)</f>
        <v>0</v>
      </c>
      <c r="W89" s="8">
        <f>SUM(W84:W88)</f>
        <v>2</v>
      </c>
      <c r="X89" s="8">
        <f>SUM(X84:X88)</f>
        <v>0</v>
      </c>
      <c r="Y89" s="5"/>
      <c r="Z89" s="8">
        <f>SUM(Z84:Z88)</f>
        <v>0</v>
      </c>
      <c r="AA89" s="8">
        <f>SUM(AA84:AA88)</f>
        <v>0</v>
      </c>
      <c r="AB89" s="8">
        <f>SUM(AB84:AB88)</f>
        <v>0</v>
      </c>
      <c r="AC89" s="5"/>
      <c r="AD89" s="8">
        <f>SUM(AD84:AD88)</f>
        <v>2</v>
      </c>
      <c r="AE89" s="8">
        <f>SUM(AE84:AE88)</f>
        <v>3</v>
      </c>
      <c r="AF89" s="8">
        <f>SUM(AF84:AF88)</f>
        <v>0</v>
      </c>
      <c r="AG89" s="5"/>
      <c r="AH89" s="8">
        <f>SUM(AH84:AH88)</f>
        <v>2</v>
      </c>
      <c r="AI89" s="8">
        <f>SUM(AI84:AI88)</f>
        <v>1</v>
      </c>
      <c r="AJ89" s="8">
        <f>SUM(AJ84:AJ88)</f>
        <v>0</v>
      </c>
      <c r="AK89" s="5"/>
      <c r="AL89" s="8">
        <f>SUM(AL84:AL88)</f>
        <v>0</v>
      </c>
      <c r="AM89" s="8">
        <f>SUM(AM84:AM88)</f>
        <v>0</v>
      </c>
      <c r="AN89" s="8">
        <f>SUM(AN84:AN88)</f>
        <v>0</v>
      </c>
      <c r="AO89" s="5"/>
      <c r="AP89" s="8">
        <f>SUM(AP84:AP88)</f>
        <v>0</v>
      </c>
      <c r="AQ89" s="8">
        <f>SUM(AQ84:AQ88)</f>
        <v>0</v>
      </c>
      <c r="AR89" s="8">
        <f>SUM(AR84:AR88)</f>
        <v>0</v>
      </c>
      <c r="AS89" s="5"/>
    </row>
    <row r="94" spans="2:4" ht="12" customHeight="1">
      <c r="B94" s="4">
        <v>286</v>
      </c>
      <c r="C94" s="4">
        <v>286</v>
      </c>
      <c r="D94" s="4">
        <v>10</v>
      </c>
    </row>
  </sheetData>
  <sheetProtection/>
  <mergeCells count="110">
    <mergeCell ref="Z82:AB82"/>
    <mergeCell ref="AD82:AF82"/>
    <mergeCell ref="AH82:AJ82"/>
    <mergeCell ref="AL82:AN82"/>
    <mergeCell ref="AP82:AR82"/>
    <mergeCell ref="B82:D82"/>
    <mergeCell ref="AD73:AF73"/>
    <mergeCell ref="AH73:AJ73"/>
    <mergeCell ref="AL73:AN73"/>
    <mergeCell ref="AP73:AR73"/>
    <mergeCell ref="B73:D73"/>
    <mergeCell ref="F82:H82"/>
    <mergeCell ref="J82:L82"/>
    <mergeCell ref="N82:P82"/>
    <mergeCell ref="R82:T82"/>
    <mergeCell ref="V82:X82"/>
    <mergeCell ref="F73:H73"/>
    <mergeCell ref="J73:L73"/>
    <mergeCell ref="N73:P73"/>
    <mergeCell ref="R73:T73"/>
    <mergeCell ref="V73:X73"/>
    <mergeCell ref="Z73:AB73"/>
    <mergeCell ref="Z64:AB64"/>
    <mergeCell ref="AD64:AF64"/>
    <mergeCell ref="AH64:AJ64"/>
    <mergeCell ref="AL64:AN64"/>
    <mergeCell ref="AP64:AR64"/>
    <mergeCell ref="B64:D64"/>
    <mergeCell ref="AD55:AF55"/>
    <mergeCell ref="AH55:AJ55"/>
    <mergeCell ref="AL55:AN55"/>
    <mergeCell ref="AP55:AR55"/>
    <mergeCell ref="B55:D55"/>
    <mergeCell ref="F64:H64"/>
    <mergeCell ref="J64:L64"/>
    <mergeCell ref="N64:P64"/>
    <mergeCell ref="R64:T64"/>
    <mergeCell ref="V64:X64"/>
    <mergeCell ref="F55:H55"/>
    <mergeCell ref="J55:L55"/>
    <mergeCell ref="N55:P55"/>
    <mergeCell ref="R55:T55"/>
    <mergeCell ref="V55:X55"/>
    <mergeCell ref="Z55:AB55"/>
    <mergeCell ref="Z46:AB46"/>
    <mergeCell ref="AD46:AF46"/>
    <mergeCell ref="AH46:AJ46"/>
    <mergeCell ref="AL46:AN46"/>
    <mergeCell ref="AP46:AR46"/>
    <mergeCell ref="B46:D46"/>
    <mergeCell ref="AD37:AF37"/>
    <mergeCell ref="AH37:AJ37"/>
    <mergeCell ref="AL37:AN37"/>
    <mergeCell ref="AP37:AR37"/>
    <mergeCell ref="B37:D37"/>
    <mergeCell ref="F46:H46"/>
    <mergeCell ref="J46:L46"/>
    <mergeCell ref="N46:P46"/>
    <mergeCell ref="R46:T46"/>
    <mergeCell ref="V46:X46"/>
    <mergeCell ref="F37:H37"/>
    <mergeCell ref="J37:L37"/>
    <mergeCell ref="N37:P37"/>
    <mergeCell ref="R37:T37"/>
    <mergeCell ref="V37:X37"/>
    <mergeCell ref="Z37:AB37"/>
    <mergeCell ref="Z28:AB28"/>
    <mergeCell ref="AD28:AF28"/>
    <mergeCell ref="AH28:AJ28"/>
    <mergeCell ref="AL28:AN28"/>
    <mergeCell ref="AP28:AR28"/>
    <mergeCell ref="B28:D28"/>
    <mergeCell ref="AD19:AF19"/>
    <mergeCell ref="AH19:AJ19"/>
    <mergeCell ref="AL19:AN19"/>
    <mergeCell ref="AP19:AR19"/>
    <mergeCell ref="B19:D19"/>
    <mergeCell ref="F28:H28"/>
    <mergeCell ref="J28:L28"/>
    <mergeCell ref="N28:P28"/>
    <mergeCell ref="R28:T28"/>
    <mergeCell ref="V28:X28"/>
    <mergeCell ref="F19:H19"/>
    <mergeCell ref="J19:L19"/>
    <mergeCell ref="N19:P19"/>
    <mergeCell ref="R19:T19"/>
    <mergeCell ref="V19:X19"/>
    <mergeCell ref="Z19:AB19"/>
    <mergeCell ref="AP10:AR10"/>
    <mergeCell ref="B10:D10"/>
    <mergeCell ref="R10:T10"/>
    <mergeCell ref="V10:X10"/>
    <mergeCell ref="Z10:AB10"/>
    <mergeCell ref="AD10:AF10"/>
    <mergeCell ref="F1:H1"/>
    <mergeCell ref="F10:H10"/>
    <mergeCell ref="J10:L10"/>
    <mergeCell ref="N10:P10"/>
    <mergeCell ref="AH10:AJ10"/>
    <mergeCell ref="AL10:AN10"/>
    <mergeCell ref="B1:D1"/>
    <mergeCell ref="AP1:AR1"/>
    <mergeCell ref="AL1:AN1"/>
    <mergeCell ref="AH1:AJ1"/>
    <mergeCell ref="AD1:AF1"/>
    <mergeCell ref="Z1:AB1"/>
    <mergeCell ref="V1:X1"/>
    <mergeCell ref="R1:T1"/>
    <mergeCell ref="N1:P1"/>
    <mergeCell ref="J1:L1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A1">
      <pane ySplit="15" topLeftCell="BM17" activePane="bottomLeft" state="frozen"/>
      <selection pane="topLeft" activeCell="A1" sqref="A1"/>
      <selection pane="bottomLeft" activeCell="Q9" sqref="Q9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  <c r="K1" s="13" t="s">
        <v>43</v>
      </c>
      <c r="L1" s="13"/>
      <c r="M1" s="13"/>
      <c r="N1" s="13"/>
      <c r="O1" s="13"/>
      <c r="P1" s="13"/>
      <c r="Q1" s="13"/>
      <c r="S1" s="13" t="s">
        <v>44</v>
      </c>
      <c r="T1" s="13"/>
      <c r="U1" s="13"/>
      <c r="V1" s="13"/>
      <c r="W1" s="13"/>
      <c r="X1" s="13"/>
      <c r="Y1" s="13"/>
      <c r="AA1" s="13" t="s">
        <v>45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23</v>
      </c>
      <c r="F3" s="8">
        <f>SUM(F4:F12)</f>
        <v>30</v>
      </c>
      <c r="G3" s="8">
        <f>SUM(G4:G12)</f>
        <v>1</v>
      </c>
      <c r="H3" s="8">
        <f>SUM(H4:H12)</f>
        <v>155</v>
      </c>
      <c r="I3" s="8">
        <f>SUM(I4:I12)</f>
        <v>175</v>
      </c>
      <c r="K3" s="16" t="s">
        <v>96</v>
      </c>
      <c r="L3" s="16"/>
      <c r="M3" s="8">
        <f>SUM(M4:M12)</f>
        <v>4</v>
      </c>
      <c r="N3" s="8">
        <f>SUM(N4:N12)</f>
        <v>9</v>
      </c>
      <c r="O3" s="8">
        <f>SUM(O4:O12)</f>
        <v>0</v>
      </c>
      <c r="P3" s="8">
        <f>SUM(P4:P12)</f>
        <v>48</v>
      </c>
      <c r="Q3" s="8">
        <f>SUM(Q4:Q12)</f>
        <v>62</v>
      </c>
      <c r="S3" s="16" t="s">
        <v>97</v>
      </c>
      <c r="T3" s="16"/>
      <c r="U3" s="8">
        <f>SUM(U4:U12)</f>
        <v>2</v>
      </c>
      <c r="V3" s="8">
        <f>SUM(V4:V12)</f>
        <v>2</v>
      </c>
      <c r="W3" s="8">
        <f>SUM(W4:W12)</f>
        <v>0</v>
      </c>
      <c r="X3" s="8">
        <f>SUM(X4:X12)</f>
        <v>10</v>
      </c>
      <c r="Y3" s="8">
        <f>SUM(Y4:Y12)</f>
        <v>11</v>
      </c>
      <c r="AA3" s="16" t="s">
        <v>98</v>
      </c>
      <c r="AB3" s="16"/>
      <c r="AC3" s="8">
        <f>SUM(AC4:AC12)</f>
        <v>1</v>
      </c>
      <c r="AD3" s="8">
        <f>SUM(AD4:AD12)</f>
        <v>1</v>
      </c>
      <c r="AE3" s="8">
        <f>SUM(AE4:AE12)</f>
        <v>0</v>
      </c>
      <c r="AF3" s="8">
        <f>SUM(AF4:AF12)</f>
        <v>8</v>
      </c>
      <c r="AG3" s="8">
        <f>SUM(AG4:AG12)</f>
        <v>10</v>
      </c>
    </row>
    <row r="4" spans="1:33" ht="12" customHeight="1">
      <c r="A4" s="14" t="s">
        <v>69</v>
      </c>
      <c r="B4" s="14"/>
      <c r="C4" s="14"/>
      <c r="D4" s="14"/>
      <c r="E4" s="4">
        <f>E34+E35+E38+E39+E62+E63</f>
        <v>2</v>
      </c>
      <c r="F4" s="4">
        <f>F34+F35+F38+F39+F62+F63</f>
        <v>4</v>
      </c>
      <c r="G4" s="4">
        <f>G34+G35+G38+G39+G62+G63</f>
        <v>0</v>
      </c>
      <c r="H4" s="4">
        <f>H34+H35+H38+H39+H62+H63</f>
        <v>17</v>
      </c>
      <c r="I4" s="4">
        <f>I34+I35+I38+I39+I62+I63</f>
        <v>24</v>
      </c>
      <c r="K4" s="14" t="s">
        <v>69</v>
      </c>
      <c r="L4" s="14"/>
      <c r="M4" s="4">
        <f>M20</f>
        <v>0</v>
      </c>
      <c r="N4" s="4">
        <f>N20+N27</f>
        <v>2</v>
      </c>
      <c r="O4" s="4">
        <f>O20</f>
        <v>0</v>
      </c>
      <c r="P4" s="4">
        <f>P20+P27</f>
        <v>7</v>
      </c>
      <c r="Q4" s="4">
        <f>Q20+Q27</f>
        <v>10</v>
      </c>
      <c r="S4" s="14" t="s">
        <v>69</v>
      </c>
      <c r="T4" s="14"/>
      <c r="U4" s="4">
        <f>U16+U19</f>
        <v>1</v>
      </c>
      <c r="V4" s="4">
        <f>V16+V19</f>
        <v>1</v>
      </c>
      <c r="W4" s="4">
        <f>W16+W19</f>
        <v>0</v>
      </c>
      <c r="X4" s="4">
        <f>X16+X19</f>
        <v>5</v>
      </c>
      <c r="Y4" s="4">
        <f>Y16+Y19</f>
        <v>6</v>
      </c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E21+E22+E23+E40+E41+E42+E45+E46+E47+E48+E49+E50+E51+E55+E56+E57</f>
        <v>8</v>
      </c>
      <c r="F5" s="4">
        <f>F21+F22+F23+F40+F41+F42+F45+F46+F47+F48+F49+F50+F51+F55+F56+F57</f>
        <v>8</v>
      </c>
      <c r="G5" s="4">
        <f>G21+G22+G23+G40+G41+G42+G45+G46+G47+G48+G49+G50+G51+G55+G56+G57</f>
        <v>0</v>
      </c>
      <c r="H5" s="4">
        <f>H21+H22+H23+H40+H41+H42+H45+H46+H47+H48+H49+H50+H51+H55+H56+H57</f>
        <v>51</v>
      </c>
      <c r="I5" s="4">
        <f>I21+I22+I23+I40+I41+I42+I45+I46+I47+I48+I49+I50+I51+I55+I56+I57</f>
        <v>51</v>
      </c>
      <c r="K5" s="14" t="s">
        <v>84</v>
      </c>
      <c r="L5" s="14"/>
      <c r="M5" s="4">
        <f>M16+M17+M21+M24</f>
        <v>2</v>
      </c>
      <c r="N5" s="4">
        <f>N16+N17+N21+N24</f>
        <v>2</v>
      </c>
      <c r="O5" s="4">
        <f>O16+O17+O21+O24</f>
        <v>0</v>
      </c>
      <c r="P5" s="4">
        <f>P16+P17+P21+P24</f>
        <v>17</v>
      </c>
      <c r="Q5" s="4">
        <f>Q16+Q17+Q21+Q24</f>
        <v>16</v>
      </c>
      <c r="S5" s="14" t="s">
        <v>84</v>
      </c>
      <c r="T5" s="14"/>
      <c r="U5" s="4">
        <f aca="true" t="shared" si="0" ref="U5:Y6">U17</f>
        <v>0</v>
      </c>
      <c r="V5" s="4">
        <f t="shared" si="0"/>
        <v>1</v>
      </c>
      <c r="W5" s="4">
        <f t="shared" si="0"/>
        <v>0</v>
      </c>
      <c r="X5" s="4">
        <f t="shared" si="0"/>
        <v>2</v>
      </c>
      <c r="Y5" s="4">
        <f t="shared" si="0"/>
        <v>3</v>
      </c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74</v>
      </c>
      <c r="B6" s="14"/>
      <c r="C6" s="14"/>
      <c r="D6" s="14"/>
      <c r="E6" s="4">
        <f>E18+E19+E20+E43+E44</f>
        <v>2</v>
      </c>
      <c r="F6" s="4">
        <f>F18+F19+F20+F43+F44</f>
        <v>3</v>
      </c>
      <c r="G6" s="4">
        <f>G18+G19+G20+G43+G44</f>
        <v>0</v>
      </c>
      <c r="H6" s="4">
        <f>H18+H19+H20+H43+H44</f>
        <v>19</v>
      </c>
      <c r="I6" s="4">
        <f>I18+I19+I20+I43+I44</f>
        <v>21</v>
      </c>
      <c r="K6" s="14" t="s">
        <v>74</v>
      </c>
      <c r="L6" s="14"/>
      <c r="M6" s="4">
        <f>M18+M19+M23+M26</f>
        <v>2</v>
      </c>
      <c r="N6" s="4">
        <f>N18+N19+N23+N26</f>
        <v>2</v>
      </c>
      <c r="O6" s="4">
        <f>O18+O19+O23+O26</f>
        <v>0</v>
      </c>
      <c r="P6" s="4">
        <f>P18+P19+P23+P26</f>
        <v>18</v>
      </c>
      <c r="Q6" s="4">
        <f>Q18+Q19+Q23+Q26</f>
        <v>23</v>
      </c>
      <c r="S6" s="14" t="s">
        <v>74</v>
      </c>
      <c r="T6" s="14"/>
      <c r="U6" s="4">
        <f t="shared" si="0"/>
        <v>1</v>
      </c>
      <c r="V6" s="4">
        <f t="shared" si="0"/>
        <v>0</v>
      </c>
      <c r="W6" s="4">
        <f t="shared" si="0"/>
        <v>0</v>
      </c>
      <c r="X6" s="4">
        <f t="shared" si="0"/>
        <v>3</v>
      </c>
      <c r="Y6" s="4">
        <f t="shared" si="0"/>
        <v>2</v>
      </c>
      <c r="AA6" s="14" t="s">
        <v>74</v>
      </c>
      <c r="AB6" s="14"/>
      <c r="AC6" s="4"/>
      <c r="AD6" s="4"/>
      <c r="AE6" s="4"/>
      <c r="AF6" s="4"/>
      <c r="AG6" s="4"/>
    </row>
    <row r="7" spans="1:33" ht="12" customHeight="1">
      <c r="A7" s="14" t="s">
        <v>75</v>
      </c>
      <c r="B7" s="14"/>
      <c r="C7" s="14"/>
      <c r="D7" s="14"/>
      <c r="E7" s="4"/>
      <c r="F7" s="4"/>
      <c r="G7" s="4"/>
      <c r="H7" s="4"/>
      <c r="I7" s="4"/>
      <c r="K7" s="14" t="s">
        <v>75</v>
      </c>
      <c r="L7" s="14"/>
      <c r="M7" s="4"/>
      <c r="N7" s="4"/>
      <c r="O7" s="4"/>
      <c r="P7" s="4"/>
      <c r="Q7" s="4"/>
      <c r="S7" s="14" t="s">
        <v>75</v>
      </c>
      <c r="T7" s="14"/>
      <c r="U7" s="4"/>
      <c r="V7" s="4"/>
      <c r="W7" s="4"/>
      <c r="X7" s="4"/>
      <c r="Y7" s="4"/>
      <c r="AA7" s="14" t="s">
        <v>75</v>
      </c>
      <c r="AB7" s="14"/>
      <c r="AC7" s="4"/>
      <c r="AD7" s="4"/>
      <c r="AE7" s="4"/>
      <c r="AF7" s="4"/>
      <c r="AG7" s="4"/>
    </row>
    <row r="8" spans="1:33" ht="12" customHeight="1">
      <c r="A8" s="14" t="s">
        <v>83</v>
      </c>
      <c r="B8" s="14"/>
      <c r="C8" s="14"/>
      <c r="D8" s="14"/>
      <c r="E8" s="4">
        <f>E28+E29+E30+E36+E37+E64+E66</f>
        <v>3</v>
      </c>
      <c r="F8" s="4">
        <f>F28+F29+F30+F36+F37+F65</f>
        <v>4</v>
      </c>
      <c r="G8" s="4">
        <f>G28+G29+G30+G36+G37</f>
        <v>1</v>
      </c>
      <c r="H8" s="4">
        <f>H28+H29+H30+H36+H37+H64+H65+H66</f>
        <v>29</v>
      </c>
      <c r="I8" s="4">
        <f>I28+I29+I30+I36+I37+I64+I65</f>
        <v>28</v>
      </c>
      <c r="K8" s="14" t="s">
        <v>83</v>
      </c>
      <c r="L8" s="14"/>
      <c r="M8" s="4">
        <f>SUM(M28)</f>
        <v>0</v>
      </c>
      <c r="N8" s="4">
        <f>SUM(N28)</f>
        <v>1</v>
      </c>
      <c r="O8" s="4"/>
      <c r="P8" s="4">
        <f>SUM(P28)</f>
        <v>1</v>
      </c>
      <c r="Q8" s="4">
        <f>SUM(Q28)</f>
        <v>2</v>
      </c>
      <c r="S8" s="14" t="s">
        <v>83</v>
      </c>
      <c r="T8" s="14"/>
      <c r="U8" s="4"/>
      <c r="V8" s="4"/>
      <c r="W8" s="4"/>
      <c r="X8" s="4"/>
      <c r="Y8" s="4"/>
      <c r="AA8" s="14" t="s">
        <v>83</v>
      </c>
      <c r="AB8" s="14"/>
      <c r="AC8" s="4">
        <f>AC16</f>
        <v>0</v>
      </c>
      <c r="AD8" s="4">
        <f>AD16</f>
        <v>1</v>
      </c>
      <c r="AE8" s="4">
        <f>AE16</f>
        <v>0</v>
      </c>
      <c r="AF8" s="4">
        <f>AF16</f>
        <v>5</v>
      </c>
      <c r="AG8" s="4">
        <f>AG16</f>
        <v>8</v>
      </c>
    </row>
    <row r="9" spans="1:33" ht="12" customHeight="1">
      <c r="A9" s="14" t="s">
        <v>76</v>
      </c>
      <c r="B9" s="14"/>
      <c r="C9" s="14"/>
      <c r="D9" s="14"/>
      <c r="E9" s="4"/>
      <c r="F9" s="4"/>
      <c r="G9" s="4"/>
      <c r="H9" s="4"/>
      <c r="I9" s="4"/>
      <c r="K9" s="14" t="s">
        <v>76</v>
      </c>
      <c r="L9" s="14"/>
      <c r="M9" s="4"/>
      <c r="N9" s="4"/>
      <c r="O9" s="4"/>
      <c r="P9" s="4"/>
      <c r="Q9" s="4"/>
      <c r="S9" s="14" t="s">
        <v>76</v>
      </c>
      <c r="T9" s="14"/>
      <c r="U9" s="4"/>
      <c r="V9" s="4"/>
      <c r="W9" s="4"/>
      <c r="X9" s="4"/>
      <c r="Y9" s="4"/>
      <c r="AA9" s="14" t="s">
        <v>76</v>
      </c>
      <c r="AB9" s="14"/>
      <c r="AC9" s="4"/>
      <c r="AD9" s="4"/>
      <c r="AE9" s="4"/>
      <c r="AF9" s="4"/>
      <c r="AG9" s="4"/>
    </row>
    <row r="10" spans="1:33" ht="12" customHeight="1">
      <c r="A10" s="14" t="s">
        <v>77</v>
      </c>
      <c r="B10" s="14"/>
      <c r="C10" s="14"/>
      <c r="D10" s="14"/>
      <c r="E10" s="4">
        <f>E24+E25+E26+E27+E33+E52+E53+E54+E58+E59+E60+E61+E67+E69</f>
        <v>6</v>
      </c>
      <c r="F10" s="4">
        <f>F24+F25+F26+F27+F33+F52+F53+F54+F58+F59+F60+F61+F68</f>
        <v>9</v>
      </c>
      <c r="G10" s="4">
        <f>G24+G25+G26+G27+G33+G52+G53+G54+G58+G59+G60+G61</f>
        <v>0</v>
      </c>
      <c r="H10" s="4">
        <f>H24+H25+H26+H27+H33+H52+H53+H54+H58+H59+H60+H61+H67+H68+H69</f>
        <v>29</v>
      </c>
      <c r="I10" s="4">
        <f>I24+I25+I26+I27+I33+I52+I53+I54+I58+I59+I60+I61+I67+I68+I69</f>
        <v>43</v>
      </c>
      <c r="K10" s="14" t="s">
        <v>77</v>
      </c>
      <c r="L10" s="14"/>
      <c r="M10" s="4">
        <f>M22+M25</f>
        <v>0</v>
      </c>
      <c r="N10" s="4">
        <f>N22+N25</f>
        <v>2</v>
      </c>
      <c r="O10" s="4">
        <f>O22+O25</f>
        <v>0</v>
      </c>
      <c r="P10" s="4">
        <f>P22+P25</f>
        <v>5</v>
      </c>
      <c r="Q10" s="4">
        <f>Q22+Q25</f>
        <v>11</v>
      </c>
      <c r="S10" s="14" t="s">
        <v>77</v>
      </c>
      <c r="T10" s="14"/>
      <c r="U10" s="4"/>
      <c r="V10" s="4"/>
      <c r="W10" s="4"/>
      <c r="X10" s="4"/>
      <c r="Y10" s="4"/>
      <c r="AA10" s="14" t="s">
        <v>77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78</v>
      </c>
      <c r="B11" s="14"/>
      <c r="C11" s="14"/>
      <c r="D11" s="14"/>
      <c r="E11" s="4">
        <f>E16+E17+E31+E32</f>
        <v>2</v>
      </c>
      <c r="F11" s="4">
        <f>F16+F17+F31+F32</f>
        <v>2</v>
      </c>
      <c r="G11" s="4">
        <f>G16+G17+G31+G32</f>
        <v>0</v>
      </c>
      <c r="H11" s="4">
        <f>H16+H17+H31+H32</f>
        <v>10</v>
      </c>
      <c r="I11" s="4">
        <f>I16+I17+I31+I32</f>
        <v>8</v>
      </c>
      <c r="K11" s="14" t="s">
        <v>78</v>
      </c>
      <c r="L11" s="14"/>
      <c r="M11" s="4"/>
      <c r="N11" s="4"/>
      <c r="O11" s="4"/>
      <c r="P11" s="4"/>
      <c r="Q11" s="4"/>
      <c r="S11" s="14" t="s">
        <v>78</v>
      </c>
      <c r="T11" s="14"/>
      <c r="U11" s="4"/>
      <c r="V11" s="4"/>
      <c r="W11" s="4"/>
      <c r="X11" s="4"/>
      <c r="Y11" s="4"/>
      <c r="AA11" s="14" t="s">
        <v>78</v>
      </c>
      <c r="AB11" s="14"/>
      <c r="AC11" s="4">
        <f>AC17</f>
        <v>1</v>
      </c>
      <c r="AD11" s="4">
        <f>AD17</f>
        <v>0</v>
      </c>
      <c r="AE11" s="4">
        <f>AE17</f>
        <v>0</v>
      </c>
      <c r="AF11" s="4">
        <f>AF17</f>
        <v>3</v>
      </c>
      <c r="AG11" s="4">
        <f>AG17</f>
        <v>2</v>
      </c>
    </row>
    <row r="12" spans="1:33" ht="12" customHeight="1">
      <c r="A12" s="14" t="s">
        <v>80</v>
      </c>
      <c r="B12" s="14"/>
      <c r="C12" s="14"/>
      <c r="D12" s="14"/>
      <c r="E12" s="4"/>
      <c r="F12" s="4"/>
      <c r="G12" s="4"/>
      <c r="H12" s="4"/>
      <c r="I12" s="4"/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46</v>
      </c>
      <c r="B14" s="13"/>
      <c r="C14" s="13"/>
      <c r="D14" s="13"/>
      <c r="E14" s="13"/>
      <c r="F14" s="13"/>
      <c r="G14" s="13"/>
      <c r="H14" s="13"/>
      <c r="I14" s="13"/>
      <c r="K14" s="13" t="s">
        <v>47</v>
      </c>
      <c r="L14" s="13"/>
      <c r="M14" s="13"/>
      <c r="N14" s="13"/>
      <c r="O14" s="13"/>
      <c r="P14" s="13"/>
      <c r="Q14" s="13"/>
      <c r="S14" s="13" t="s">
        <v>48</v>
      </c>
      <c r="T14" s="13"/>
      <c r="U14" s="13"/>
      <c r="V14" s="13"/>
      <c r="W14" s="13"/>
      <c r="X14" s="13"/>
      <c r="Y14" s="13"/>
      <c r="AA14" s="13" t="s">
        <v>45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1985</v>
      </c>
      <c r="B16" s="6">
        <v>1</v>
      </c>
      <c r="C16" s="12" t="s">
        <v>52</v>
      </c>
      <c r="D16" s="1" t="s">
        <v>78</v>
      </c>
      <c r="E16" s="1">
        <v>1</v>
      </c>
      <c r="H16" s="1">
        <v>3</v>
      </c>
      <c r="I16" s="1">
        <v>2</v>
      </c>
      <c r="K16" s="6">
        <v>1985</v>
      </c>
      <c r="L16" s="1" t="s">
        <v>84</v>
      </c>
      <c r="M16" s="1">
        <v>1</v>
      </c>
      <c r="P16" s="1">
        <v>5</v>
      </c>
      <c r="Q16" s="1">
        <v>2</v>
      </c>
      <c r="S16" s="6">
        <v>1985</v>
      </c>
      <c r="T16" s="1" t="s">
        <v>69</v>
      </c>
      <c r="U16" s="1">
        <v>1</v>
      </c>
      <c r="X16" s="1">
        <v>2</v>
      </c>
      <c r="Y16" s="1">
        <v>1</v>
      </c>
      <c r="Z16" s="1" t="s">
        <v>88</v>
      </c>
      <c r="AA16" s="6">
        <v>1986</v>
      </c>
      <c r="AB16" s="1" t="s">
        <v>83</v>
      </c>
      <c r="AD16" s="1">
        <v>1</v>
      </c>
      <c r="AF16" s="1">
        <v>5</v>
      </c>
      <c r="AG16" s="1">
        <v>8</v>
      </c>
    </row>
    <row r="17" spans="1:33" ht="12" customHeight="1">
      <c r="A17" s="6">
        <v>1985</v>
      </c>
      <c r="B17" s="6">
        <v>2</v>
      </c>
      <c r="C17" s="12" t="s">
        <v>52</v>
      </c>
      <c r="D17" s="1" t="s">
        <v>78</v>
      </c>
      <c r="E17" s="1">
        <v>1</v>
      </c>
      <c r="H17" s="1">
        <v>3</v>
      </c>
      <c r="I17" s="1">
        <v>0</v>
      </c>
      <c r="K17" s="6">
        <v>1986</v>
      </c>
      <c r="L17" s="1" t="s">
        <v>84</v>
      </c>
      <c r="N17" s="1">
        <v>1</v>
      </c>
      <c r="P17" s="1">
        <v>2</v>
      </c>
      <c r="Q17" s="1">
        <v>3</v>
      </c>
      <c r="S17" s="6">
        <v>1995</v>
      </c>
      <c r="T17" s="1" t="s">
        <v>84</v>
      </c>
      <c r="V17" s="1">
        <v>1</v>
      </c>
      <c r="X17" s="1">
        <v>2</v>
      </c>
      <c r="Y17" s="1">
        <v>3</v>
      </c>
      <c r="AA17" s="6">
        <v>1989</v>
      </c>
      <c r="AB17" s="1" t="s">
        <v>78</v>
      </c>
      <c r="AC17" s="1">
        <v>1</v>
      </c>
      <c r="AF17" s="1">
        <v>3</v>
      </c>
      <c r="AG17" s="1">
        <v>2</v>
      </c>
    </row>
    <row r="18" spans="1:25" ht="12" customHeight="1">
      <c r="A18" s="6">
        <v>1986</v>
      </c>
      <c r="B18" s="6">
        <v>1</v>
      </c>
      <c r="C18" s="12" t="s">
        <v>52</v>
      </c>
      <c r="D18" s="1" t="s">
        <v>74</v>
      </c>
      <c r="E18" s="1">
        <v>1</v>
      </c>
      <c r="H18" s="1">
        <v>5</v>
      </c>
      <c r="I18" s="1">
        <v>4</v>
      </c>
      <c r="K18" s="6">
        <v>1988</v>
      </c>
      <c r="L18" s="1" t="s">
        <v>74</v>
      </c>
      <c r="N18" s="1">
        <v>1</v>
      </c>
      <c r="P18" s="1">
        <v>5</v>
      </c>
      <c r="Q18" s="1">
        <v>6</v>
      </c>
      <c r="S18" s="6">
        <v>1996</v>
      </c>
      <c r="T18" s="1" t="s">
        <v>74</v>
      </c>
      <c r="U18" s="1">
        <v>1</v>
      </c>
      <c r="X18" s="1">
        <v>3</v>
      </c>
      <c r="Y18" s="1">
        <v>2</v>
      </c>
    </row>
    <row r="19" spans="1:25" ht="12" customHeight="1">
      <c r="A19" s="6">
        <v>1986</v>
      </c>
      <c r="B19" s="6">
        <v>2</v>
      </c>
      <c r="C19" s="12" t="s">
        <v>52</v>
      </c>
      <c r="D19" s="1" t="s">
        <v>74</v>
      </c>
      <c r="E19" s="1">
        <v>1</v>
      </c>
      <c r="H19" s="1">
        <v>5</v>
      </c>
      <c r="I19" s="1">
        <v>2</v>
      </c>
      <c r="K19" s="6">
        <v>1988</v>
      </c>
      <c r="L19" s="1" t="s">
        <v>74</v>
      </c>
      <c r="N19" s="1">
        <v>1</v>
      </c>
      <c r="P19" s="1">
        <v>2</v>
      </c>
      <c r="Q19" s="1">
        <v>11</v>
      </c>
      <c r="S19" s="6">
        <v>2001</v>
      </c>
      <c r="T19" s="1" t="s">
        <v>69</v>
      </c>
      <c r="V19" s="1">
        <v>1</v>
      </c>
      <c r="X19" s="1">
        <v>3</v>
      </c>
      <c r="Y19" s="1">
        <v>5</v>
      </c>
    </row>
    <row r="20" spans="1:18" ht="12" customHeight="1">
      <c r="A20" s="6">
        <v>1987</v>
      </c>
      <c r="C20" s="12" t="s">
        <v>51</v>
      </c>
      <c r="D20" s="1" t="s">
        <v>74</v>
      </c>
      <c r="F20" s="1">
        <v>1</v>
      </c>
      <c r="H20" s="1">
        <v>2</v>
      </c>
      <c r="I20" s="1">
        <v>5</v>
      </c>
      <c r="K20" s="6">
        <v>1989</v>
      </c>
      <c r="L20" s="1" t="s">
        <v>69</v>
      </c>
      <c r="N20" s="1">
        <v>1</v>
      </c>
      <c r="P20" s="1">
        <v>5</v>
      </c>
      <c r="Q20" s="1">
        <v>6</v>
      </c>
      <c r="R20" s="1" t="s">
        <v>88</v>
      </c>
    </row>
    <row r="21" spans="1:17" ht="12" customHeight="1">
      <c r="A21" s="6">
        <v>1988</v>
      </c>
      <c r="B21" s="6">
        <v>1</v>
      </c>
      <c r="C21" s="12" t="s">
        <v>51</v>
      </c>
      <c r="D21" s="1" t="s">
        <v>84</v>
      </c>
      <c r="E21" s="1">
        <v>1</v>
      </c>
      <c r="H21" s="1">
        <v>3</v>
      </c>
      <c r="I21" s="1">
        <v>2</v>
      </c>
      <c r="K21" s="6">
        <v>1991</v>
      </c>
      <c r="L21" s="1" t="s">
        <v>84</v>
      </c>
      <c r="N21" s="1">
        <v>1</v>
      </c>
      <c r="P21" s="1">
        <v>5</v>
      </c>
      <c r="Q21" s="1">
        <v>7</v>
      </c>
    </row>
    <row r="22" spans="1:17" ht="12" customHeight="1">
      <c r="A22" s="6">
        <v>1988</v>
      </c>
      <c r="B22" s="6">
        <v>2</v>
      </c>
      <c r="C22" s="12" t="s">
        <v>51</v>
      </c>
      <c r="D22" s="1" t="s">
        <v>84</v>
      </c>
      <c r="E22" s="1">
        <v>1</v>
      </c>
      <c r="H22" s="1">
        <v>6</v>
      </c>
      <c r="I22" s="1">
        <v>4</v>
      </c>
      <c r="K22" s="6">
        <v>1992</v>
      </c>
      <c r="L22" s="1" t="s">
        <v>77</v>
      </c>
      <c r="N22" s="1">
        <v>1</v>
      </c>
      <c r="P22" s="1">
        <v>3</v>
      </c>
      <c r="Q22" s="1">
        <v>5</v>
      </c>
    </row>
    <row r="23" spans="1:17" ht="12" customHeight="1">
      <c r="A23" s="6">
        <v>1989</v>
      </c>
      <c r="C23" s="12" t="s">
        <v>52</v>
      </c>
      <c r="D23" s="1" t="s">
        <v>84</v>
      </c>
      <c r="E23" s="1">
        <v>1</v>
      </c>
      <c r="H23" s="1">
        <v>3</v>
      </c>
      <c r="I23" s="1">
        <v>2</v>
      </c>
      <c r="K23" s="6">
        <v>1995</v>
      </c>
      <c r="L23" s="1" t="s">
        <v>74</v>
      </c>
      <c r="M23" s="1">
        <v>1</v>
      </c>
      <c r="P23" s="1">
        <v>7</v>
      </c>
      <c r="Q23" s="1">
        <v>3</v>
      </c>
    </row>
    <row r="24" spans="1:17" ht="12" customHeight="1">
      <c r="A24" s="6">
        <v>1990</v>
      </c>
      <c r="B24" s="6">
        <v>1</v>
      </c>
      <c r="C24" s="12" t="s">
        <v>52</v>
      </c>
      <c r="D24" s="1" t="s">
        <v>77</v>
      </c>
      <c r="E24" s="1">
        <v>1</v>
      </c>
      <c r="H24" s="1">
        <v>5</v>
      </c>
      <c r="I24" s="1">
        <v>1</v>
      </c>
      <c r="K24" s="6">
        <v>1996</v>
      </c>
      <c r="L24" s="1" t="s">
        <v>84</v>
      </c>
      <c r="M24" s="1">
        <v>1</v>
      </c>
      <c r="P24" s="1">
        <v>5</v>
      </c>
      <c r="Q24" s="1">
        <v>4</v>
      </c>
    </row>
    <row r="25" spans="1:17" ht="12" customHeight="1">
      <c r="A25" s="6">
        <v>1990</v>
      </c>
      <c r="B25" s="6">
        <v>2</v>
      </c>
      <c r="C25" s="12" t="s">
        <v>52</v>
      </c>
      <c r="D25" s="1" t="s">
        <v>77</v>
      </c>
      <c r="F25" s="1">
        <v>1</v>
      </c>
      <c r="H25" s="1">
        <v>0</v>
      </c>
      <c r="I25" s="1">
        <v>2</v>
      </c>
      <c r="K25" s="6">
        <v>1999</v>
      </c>
      <c r="L25" s="1" t="s">
        <v>77</v>
      </c>
      <c r="N25" s="1">
        <v>1</v>
      </c>
      <c r="P25" s="1">
        <v>2</v>
      </c>
      <c r="Q25" s="1">
        <v>6</v>
      </c>
    </row>
    <row r="26" spans="1:17" ht="12" customHeight="1">
      <c r="A26" s="6">
        <v>1990</v>
      </c>
      <c r="B26" s="6">
        <v>3</v>
      </c>
      <c r="C26" s="12" t="s">
        <v>52</v>
      </c>
      <c r="D26" s="1" t="s">
        <v>77</v>
      </c>
      <c r="F26" s="1">
        <v>1</v>
      </c>
      <c r="H26" s="1">
        <v>4</v>
      </c>
      <c r="I26" s="1">
        <v>7</v>
      </c>
      <c r="K26" s="6">
        <v>2001</v>
      </c>
      <c r="L26" s="1" t="s">
        <v>74</v>
      </c>
      <c r="M26" s="1">
        <v>1</v>
      </c>
      <c r="P26" s="1">
        <v>4</v>
      </c>
      <c r="Q26" s="1">
        <v>3</v>
      </c>
    </row>
    <row r="27" spans="1:17" ht="12" customHeight="1">
      <c r="A27" s="6">
        <v>1991</v>
      </c>
      <c r="C27" s="12" t="s">
        <v>52</v>
      </c>
      <c r="D27" s="1" t="s">
        <v>77</v>
      </c>
      <c r="E27" s="1">
        <v>1</v>
      </c>
      <c r="H27" s="1">
        <v>4</v>
      </c>
      <c r="I27" s="1">
        <v>1</v>
      </c>
      <c r="K27" s="6">
        <v>2012</v>
      </c>
      <c r="L27" s="1" t="s">
        <v>69</v>
      </c>
      <c r="N27" s="1">
        <v>1</v>
      </c>
      <c r="P27" s="1">
        <v>2</v>
      </c>
      <c r="Q27" s="1">
        <v>4</v>
      </c>
    </row>
    <row r="28" spans="1:17" ht="12" customHeight="1">
      <c r="A28" s="6">
        <v>1992</v>
      </c>
      <c r="C28" s="12" t="s">
        <v>52</v>
      </c>
      <c r="D28" s="1" t="s">
        <v>83</v>
      </c>
      <c r="E28" s="1">
        <v>1</v>
      </c>
      <c r="H28" s="1">
        <v>7</v>
      </c>
      <c r="I28" s="1">
        <v>0</v>
      </c>
      <c r="K28" s="6">
        <v>2013</v>
      </c>
      <c r="L28" s="1" t="s">
        <v>83</v>
      </c>
      <c r="N28" s="1">
        <v>1</v>
      </c>
      <c r="P28" s="1">
        <v>1</v>
      </c>
      <c r="Q28" s="1">
        <v>2</v>
      </c>
    </row>
    <row r="29" spans="1:9" ht="12" customHeight="1">
      <c r="A29" s="6">
        <v>1993</v>
      </c>
      <c r="B29" s="6">
        <v>1</v>
      </c>
      <c r="C29" s="12" t="s">
        <v>51</v>
      </c>
      <c r="D29" s="1" t="s">
        <v>83</v>
      </c>
      <c r="F29" s="1">
        <v>1</v>
      </c>
      <c r="H29" s="1">
        <v>4</v>
      </c>
      <c r="I29" s="1">
        <v>7</v>
      </c>
    </row>
    <row r="30" spans="1:10" ht="12" customHeight="1">
      <c r="A30" s="6">
        <v>1993</v>
      </c>
      <c r="B30" s="6">
        <v>2</v>
      </c>
      <c r="C30" s="12" t="s">
        <v>51</v>
      </c>
      <c r="D30" s="1" t="s">
        <v>83</v>
      </c>
      <c r="G30" s="1">
        <v>1</v>
      </c>
      <c r="H30" s="1">
        <v>3</v>
      </c>
      <c r="I30" s="1">
        <v>3</v>
      </c>
      <c r="J30" s="1" t="s">
        <v>87</v>
      </c>
    </row>
    <row r="31" spans="1:9" ht="12" customHeight="1">
      <c r="A31" s="6">
        <v>1994</v>
      </c>
      <c r="B31" s="6">
        <v>1</v>
      </c>
      <c r="C31" s="12" t="s">
        <v>51</v>
      </c>
      <c r="D31" s="1" t="s">
        <v>78</v>
      </c>
      <c r="F31" s="1">
        <v>1</v>
      </c>
      <c r="H31" s="1">
        <v>3</v>
      </c>
      <c r="I31" s="1">
        <v>4</v>
      </c>
    </row>
    <row r="32" spans="1:10" ht="12" customHeight="1">
      <c r="A32" s="6">
        <v>1994</v>
      </c>
      <c r="B32" s="6">
        <v>2</v>
      </c>
      <c r="C32" s="12" t="s">
        <v>51</v>
      </c>
      <c r="D32" s="1" t="s">
        <v>78</v>
      </c>
      <c r="F32" s="1">
        <v>1</v>
      </c>
      <c r="H32" s="1">
        <v>1</v>
      </c>
      <c r="I32" s="1">
        <v>2</v>
      </c>
      <c r="J32" s="1" t="s">
        <v>87</v>
      </c>
    </row>
    <row r="33" spans="1:10" ht="12" customHeight="1">
      <c r="A33" s="6">
        <v>1995</v>
      </c>
      <c r="C33" s="12" t="s">
        <v>51</v>
      </c>
      <c r="D33" s="1" t="s">
        <v>77</v>
      </c>
      <c r="E33" s="1">
        <v>1</v>
      </c>
      <c r="H33" s="1">
        <v>3</v>
      </c>
      <c r="I33" s="1">
        <v>2</v>
      </c>
      <c r="J33" s="1" t="s">
        <v>87</v>
      </c>
    </row>
    <row r="34" spans="1:9" ht="12" customHeight="1">
      <c r="A34" s="6">
        <v>1996</v>
      </c>
      <c r="B34" s="6">
        <v>1</v>
      </c>
      <c r="C34" s="12" t="s">
        <v>52</v>
      </c>
      <c r="D34" s="1" t="s">
        <v>69</v>
      </c>
      <c r="E34" s="1">
        <v>1</v>
      </c>
      <c r="H34" s="1">
        <v>5</v>
      </c>
      <c r="I34" s="1">
        <v>2</v>
      </c>
    </row>
    <row r="35" spans="1:9" ht="12" customHeight="1">
      <c r="A35" s="6">
        <v>1996</v>
      </c>
      <c r="B35" s="6">
        <v>2</v>
      </c>
      <c r="C35" s="12" t="s">
        <v>52</v>
      </c>
      <c r="D35" s="1" t="s">
        <v>69</v>
      </c>
      <c r="E35" s="1">
        <v>1</v>
      </c>
      <c r="H35" s="1">
        <v>4</v>
      </c>
      <c r="I35" s="1">
        <v>2</v>
      </c>
    </row>
    <row r="36" spans="1:9" ht="12" customHeight="1">
      <c r="A36" s="6">
        <v>1997</v>
      </c>
      <c r="B36" s="6">
        <v>1</v>
      </c>
      <c r="C36" s="12" t="s">
        <v>52</v>
      </c>
      <c r="D36" s="1" t="s">
        <v>83</v>
      </c>
      <c r="F36" s="1">
        <v>1</v>
      </c>
      <c r="H36" s="1">
        <v>2</v>
      </c>
      <c r="I36" s="1">
        <v>6</v>
      </c>
    </row>
    <row r="37" spans="1:9" ht="12" customHeight="1">
      <c r="A37" s="6">
        <v>1997</v>
      </c>
      <c r="B37" s="6">
        <v>2</v>
      </c>
      <c r="C37" s="12" t="s">
        <v>52</v>
      </c>
      <c r="D37" s="1" t="s">
        <v>83</v>
      </c>
      <c r="F37" s="1">
        <v>1</v>
      </c>
      <c r="H37" s="1">
        <v>5</v>
      </c>
      <c r="I37" s="1">
        <v>6</v>
      </c>
    </row>
    <row r="38" spans="1:9" ht="12" customHeight="1">
      <c r="A38" s="6">
        <v>1998</v>
      </c>
      <c r="B38" s="6">
        <v>1</v>
      </c>
      <c r="C38" s="12" t="s">
        <v>51</v>
      </c>
      <c r="D38" s="1" t="s">
        <v>69</v>
      </c>
      <c r="F38" s="1">
        <v>1</v>
      </c>
      <c r="H38" s="1">
        <v>3</v>
      </c>
      <c r="I38" s="1">
        <v>4</v>
      </c>
    </row>
    <row r="39" spans="1:9" ht="12" customHeight="1">
      <c r="A39" s="6">
        <v>1998</v>
      </c>
      <c r="B39" s="6">
        <v>2</v>
      </c>
      <c r="C39" s="12" t="s">
        <v>51</v>
      </c>
      <c r="D39" s="1" t="s">
        <v>69</v>
      </c>
      <c r="F39" s="1">
        <v>1</v>
      </c>
      <c r="H39" s="1">
        <v>3</v>
      </c>
      <c r="I39" s="1">
        <v>6</v>
      </c>
    </row>
    <row r="40" spans="1:9" ht="12" customHeight="1">
      <c r="A40" s="6">
        <v>1999</v>
      </c>
      <c r="B40" s="6">
        <v>1</v>
      </c>
      <c r="C40" s="12" t="s">
        <v>52</v>
      </c>
      <c r="D40" s="1" t="s">
        <v>84</v>
      </c>
      <c r="E40" s="1">
        <v>1</v>
      </c>
      <c r="H40" s="1">
        <v>8</v>
      </c>
      <c r="I40" s="1">
        <v>2</v>
      </c>
    </row>
    <row r="41" spans="1:9" ht="12" customHeight="1">
      <c r="A41" s="6">
        <v>1999</v>
      </c>
      <c r="B41" s="6">
        <v>2</v>
      </c>
      <c r="C41" s="12" t="s">
        <v>52</v>
      </c>
      <c r="D41" s="1" t="s">
        <v>84</v>
      </c>
      <c r="F41" s="1">
        <v>1</v>
      </c>
      <c r="H41" s="1">
        <v>2</v>
      </c>
      <c r="I41" s="1">
        <v>8</v>
      </c>
    </row>
    <row r="42" spans="1:9" ht="12" customHeight="1">
      <c r="A42" s="6">
        <v>1999</v>
      </c>
      <c r="B42" s="6">
        <v>3</v>
      </c>
      <c r="C42" s="12" t="s">
        <v>52</v>
      </c>
      <c r="D42" s="1" t="s">
        <v>84</v>
      </c>
      <c r="E42" s="1">
        <v>1</v>
      </c>
      <c r="H42" s="1">
        <v>5</v>
      </c>
      <c r="I42" s="1">
        <v>1</v>
      </c>
    </row>
    <row r="43" spans="1:9" ht="12" customHeight="1">
      <c r="A43" s="6">
        <v>2000</v>
      </c>
      <c r="B43" s="6">
        <v>1</v>
      </c>
      <c r="C43" s="12" t="s">
        <v>51</v>
      </c>
      <c r="D43" s="1" t="s">
        <v>74</v>
      </c>
      <c r="F43" s="1">
        <v>1</v>
      </c>
      <c r="H43" s="1">
        <v>3</v>
      </c>
      <c r="I43" s="1">
        <v>5</v>
      </c>
    </row>
    <row r="44" spans="1:10" ht="12" customHeight="1">
      <c r="A44" s="6">
        <v>2000</v>
      </c>
      <c r="B44" s="6">
        <v>2</v>
      </c>
      <c r="C44" s="12" t="s">
        <v>51</v>
      </c>
      <c r="D44" s="1" t="s">
        <v>74</v>
      </c>
      <c r="F44" s="1">
        <v>1</v>
      </c>
      <c r="H44" s="1">
        <v>4</v>
      </c>
      <c r="I44" s="1">
        <v>5</v>
      </c>
      <c r="J44" s="1" t="s">
        <v>87</v>
      </c>
    </row>
    <row r="45" spans="1:9" ht="12" customHeight="1">
      <c r="A45" s="6">
        <v>2001</v>
      </c>
      <c r="B45" s="6">
        <v>1</v>
      </c>
      <c r="C45" s="12" t="s">
        <v>52</v>
      </c>
      <c r="D45" s="1" t="s">
        <v>84</v>
      </c>
      <c r="E45" s="1">
        <v>1</v>
      </c>
      <c r="H45" s="1">
        <v>6</v>
      </c>
      <c r="I45" s="1">
        <v>3</v>
      </c>
    </row>
    <row r="46" spans="1:9" ht="12" customHeight="1">
      <c r="A46" s="6">
        <v>2001</v>
      </c>
      <c r="B46" s="6">
        <v>2</v>
      </c>
      <c r="C46" s="12" t="s">
        <v>52</v>
      </c>
      <c r="D46" s="1" t="s">
        <v>84</v>
      </c>
      <c r="F46" s="1">
        <v>1</v>
      </c>
      <c r="H46" s="1">
        <v>1</v>
      </c>
      <c r="I46" s="1">
        <v>2</v>
      </c>
    </row>
    <row r="47" spans="1:9" ht="12" customHeight="1">
      <c r="A47" s="6">
        <v>2001</v>
      </c>
      <c r="B47" s="6">
        <v>3</v>
      </c>
      <c r="C47" s="12" t="s">
        <v>52</v>
      </c>
      <c r="D47" s="1" t="s">
        <v>84</v>
      </c>
      <c r="E47" s="1">
        <v>1</v>
      </c>
      <c r="H47" s="1">
        <v>4</v>
      </c>
      <c r="I47" s="1">
        <v>3</v>
      </c>
    </row>
    <row r="48" spans="1:9" ht="12" customHeight="1">
      <c r="A48" s="6">
        <v>2002</v>
      </c>
      <c r="B48" s="6">
        <v>1</v>
      </c>
      <c r="C48" s="12" t="s">
        <v>51</v>
      </c>
      <c r="D48" s="1" t="s">
        <v>84</v>
      </c>
      <c r="F48" s="1">
        <v>1</v>
      </c>
      <c r="H48" s="1">
        <v>2</v>
      </c>
      <c r="I48" s="1">
        <v>3</v>
      </c>
    </row>
    <row r="49" spans="1:9" ht="12" customHeight="1">
      <c r="A49" s="6">
        <v>2002</v>
      </c>
      <c r="B49" s="6">
        <v>2</v>
      </c>
      <c r="C49" s="12" t="s">
        <v>51</v>
      </c>
      <c r="D49" s="1" t="s">
        <v>84</v>
      </c>
      <c r="F49" s="1">
        <v>1</v>
      </c>
      <c r="H49" s="1">
        <v>2</v>
      </c>
      <c r="I49" s="1">
        <v>4</v>
      </c>
    </row>
    <row r="50" spans="1:10" ht="12" customHeight="1">
      <c r="A50" s="6">
        <v>2003</v>
      </c>
      <c r="B50" s="6">
        <v>1</v>
      </c>
      <c r="C50" s="12" t="s">
        <v>52</v>
      </c>
      <c r="D50" s="1" t="s">
        <v>84</v>
      </c>
      <c r="F50" s="1">
        <v>1</v>
      </c>
      <c r="H50" s="1">
        <v>4</v>
      </c>
      <c r="I50" s="1">
        <v>5</v>
      </c>
      <c r="J50" s="1" t="s">
        <v>87</v>
      </c>
    </row>
    <row r="51" spans="1:9" ht="12" customHeight="1">
      <c r="A51" s="6">
        <v>2003</v>
      </c>
      <c r="B51" s="6">
        <v>2</v>
      </c>
      <c r="C51" s="12" t="s">
        <v>52</v>
      </c>
      <c r="D51" s="1" t="s">
        <v>84</v>
      </c>
      <c r="F51" s="1">
        <v>1</v>
      </c>
      <c r="H51" s="1">
        <v>1</v>
      </c>
      <c r="I51" s="1">
        <v>7</v>
      </c>
    </row>
    <row r="52" spans="1:9" ht="12" customHeight="1">
      <c r="A52" s="6">
        <v>2004</v>
      </c>
      <c r="B52" s="6">
        <v>1</v>
      </c>
      <c r="C52" s="12" t="s">
        <v>51</v>
      </c>
      <c r="D52" s="1" t="s">
        <v>77</v>
      </c>
      <c r="F52" s="1">
        <v>1</v>
      </c>
      <c r="H52" s="1">
        <v>1</v>
      </c>
      <c r="I52" s="1">
        <v>2</v>
      </c>
    </row>
    <row r="53" spans="1:10" ht="12" customHeight="1">
      <c r="A53" s="6">
        <v>2004</v>
      </c>
      <c r="B53" s="6">
        <v>2</v>
      </c>
      <c r="C53" s="12" t="s">
        <v>51</v>
      </c>
      <c r="D53" s="1" t="s">
        <v>77</v>
      </c>
      <c r="E53" s="1">
        <v>1</v>
      </c>
      <c r="H53" s="1">
        <v>4</v>
      </c>
      <c r="I53" s="1">
        <v>3</v>
      </c>
      <c r="J53" s="1" t="s">
        <v>87</v>
      </c>
    </row>
    <row r="54" spans="1:9" ht="12" customHeight="1">
      <c r="A54" s="6">
        <v>2004</v>
      </c>
      <c r="B54" s="6">
        <v>3</v>
      </c>
      <c r="C54" s="12" t="s">
        <v>51</v>
      </c>
      <c r="D54" s="1" t="s">
        <v>77</v>
      </c>
      <c r="F54" s="1">
        <v>1</v>
      </c>
      <c r="H54" s="1">
        <v>0</v>
      </c>
      <c r="I54" s="1">
        <v>1</v>
      </c>
    </row>
    <row r="55" spans="1:9" ht="12" customHeight="1">
      <c r="A55" s="6">
        <v>2005</v>
      </c>
      <c r="B55" s="6">
        <v>1</v>
      </c>
      <c r="C55" s="12" t="s">
        <v>51</v>
      </c>
      <c r="D55" s="1" t="s">
        <v>84</v>
      </c>
      <c r="E55" s="1">
        <v>1</v>
      </c>
      <c r="H55" s="1">
        <v>4</v>
      </c>
      <c r="I55" s="1">
        <v>1</v>
      </c>
    </row>
    <row r="56" spans="1:9" ht="12" customHeight="1">
      <c r="A56" s="6">
        <v>2005</v>
      </c>
      <c r="B56" s="6">
        <v>2</v>
      </c>
      <c r="C56" s="12" t="s">
        <v>51</v>
      </c>
      <c r="D56" s="1" t="s">
        <v>84</v>
      </c>
      <c r="F56" s="1">
        <v>1</v>
      </c>
      <c r="H56" s="1">
        <v>0</v>
      </c>
      <c r="I56" s="1">
        <v>2</v>
      </c>
    </row>
    <row r="57" spans="1:9" ht="12" customHeight="1">
      <c r="A57" s="6">
        <v>2005</v>
      </c>
      <c r="B57" s="6">
        <v>3</v>
      </c>
      <c r="C57" s="12" t="s">
        <v>51</v>
      </c>
      <c r="D57" s="1" t="s">
        <v>84</v>
      </c>
      <c r="F57" s="1">
        <v>1</v>
      </c>
      <c r="H57" s="1">
        <v>0</v>
      </c>
      <c r="I57" s="1">
        <v>2</v>
      </c>
    </row>
    <row r="58" spans="1:9" ht="12" customHeight="1">
      <c r="A58" s="6">
        <v>2006</v>
      </c>
      <c r="B58" s="6">
        <v>1</v>
      </c>
      <c r="C58" s="12" t="s">
        <v>51</v>
      </c>
      <c r="D58" s="1" t="s">
        <v>77</v>
      </c>
      <c r="F58" s="1">
        <v>1</v>
      </c>
      <c r="H58" s="1">
        <v>0</v>
      </c>
      <c r="I58" s="1">
        <v>4</v>
      </c>
    </row>
    <row r="59" spans="1:10" ht="12" customHeight="1">
      <c r="A59" s="6">
        <v>2006</v>
      </c>
      <c r="B59" s="6">
        <v>2</v>
      </c>
      <c r="C59" s="12" t="s">
        <v>51</v>
      </c>
      <c r="D59" s="1" t="s">
        <v>77</v>
      </c>
      <c r="F59" s="1">
        <v>1</v>
      </c>
      <c r="H59" s="1">
        <v>1</v>
      </c>
      <c r="I59" s="1">
        <v>2</v>
      </c>
      <c r="J59" s="1" t="s">
        <v>87</v>
      </c>
    </row>
    <row r="60" spans="1:9" ht="12" customHeight="1">
      <c r="A60" s="6">
        <v>2007</v>
      </c>
      <c r="B60" s="6">
        <v>1</v>
      </c>
      <c r="C60" s="12" t="s">
        <v>51</v>
      </c>
      <c r="D60" s="1" t="s">
        <v>77</v>
      </c>
      <c r="F60" s="1">
        <v>1</v>
      </c>
      <c r="H60" s="1">
        <v>0</v>
      </c>
      <c r="I60" s="1">
        <v>4</v>
      </c>
    </row>
    <row r="61" spans="1:9" ht="12" customHeight="1">
      <c r="A61" s="6">
        <v>2007</v>
      </c>
      <c r="B61" s="6">
        <v>2</v>
      </c>
      <c r="C61" s="12" t="s">
        <v>51</v>
      </c>
      <c r="D61" s="1" t="s">
        <v>77</v>
      </c>
      <c r="F61" s="1">
        <v>1</v>
      </c>
      <c r="H61" s="1">
        <v>0</v>
      </c>
      <c r="I61" s="1">
        <v>6</v>
      </c>
    </row>
    <row r="62" spans="1:9" ht="12" customHeight="1">
      <c r="A62" s="6">
        <v>2008</v>
      </c>
      <c r="B62" s="6">
        <v>1</v>
      </c>
      <c r="C62" s="12" t="s">
        <v>51</v>
      </c>
      <c r="D62" s="1" t="s">
        <v>69</v>
      </c>
      <c r="F62" s="1">
        <v>1</v>
      </c>
      <c r="H62" s="1">
        <v>1</v>
      </c>
      <c r="I62" s="1">
        <v>5</v>
      </c>
    </row>
    <row r="63" spans="1:9" ht="12" customHeight="1">
      <c r="A63" s="6">
        <v>2008</v>
      </c>
      <c r="B63" s="6">
        <v>2</v>
      </c>
      <c r="C63" s="12" t="s">
        <v>51</v>
      </c>
      <c r="D63" s="1" t="s">
        <v>69</v>
      </c>
      <c r="F63" s="1">
        <v>1</v>
      </c>
      <c r="H63" s="1">
        <v>1</v>
      </c>
      <c r="I63" s="1">
        <v>5</v>
      </c>
    </row>
    <row r="64" spans="1:9" ht="12" customHeight="1">
      <c r="A64" s="6">
        <v>2012</v>
      </c>
      <c r="B64" s="6">
        <v>1</v>
      </c>
      <c r="C64" s="12" t="s">
        <v>51</v>
      </c>
      <c r="D64" s="1" t="s">
        <v>83</v>
      </c>
      <c r="E64" s="1">
        <v>1</v>
      </c>
      <c r="H64" s="1">
        <v>5</v>
      </c>
      <c r="I64" s="1">
        <v>3</v>
      </c>
    </row>
    <row r="65" spans="1:9" ht="12" customHeight="1">
      <c r="A65" s="6">
        <v>2012</v>
      </c>
      <c r="B65" s="6">
        <v>2</v>
      </c>
      <c r="C65" s="12" t="s">
        <v>51</v>
      </c>
      <c r="D65" s="1" t="s">
        <v>83</v>
      </c>
      <c r="F65" s="1">
        <v>1</v>
      </c>
      <c r="H65" s="1">
        <v>2</v>
      </c>
      <c r="I65" s="1">
        <v>3</v>
      </c>
    </row>
    <row r="66" spans="1:9" ht="12" customHeight="1">
      <c r="A66" s="6">
        <v>2012</v>
      </c>
      <c r="B66" s="6">
        <v>3</v>
      </c>
      <c r="C66" s="12" t="s">
        <v>51</v>
      </c>
      <c r="D66" s="1" t="s">
        <v>83</v>
      </c>
      <c r="E66" s="1">
        <v>1</v>
      </c>
      <c r="H66" s="1">
        <v>1</v>
      </c>
      <c r="I66" s="1">
        <v>0</v>
      </c>
    </row>
    <row r="67" spans="1:9" ht="12" customHeight="1">
      <c r="A67" s="6">
        <v>2013</v>
      </c>
      <c r="B67" s="6">
        <v>1</v>
      </c>
      <c r="C67" s="12" t="s">
        <v>52</v>
      </c>
      <c r="D67" s="1" t="s">
        <v>77</v>
      </c>
      <c r="E67" s="1">
        <v>1</v>
      </c>
      <c r="H67" s="1">
        <v>3</v>
      </c>
      <c r="I67" s="1">
        <v>2</v>
      </c>
    </row>
    <row r="68" spans="1:9" ht="12" customHeight="1">
      <c r="A68" s="6">
        <v>2013</v>
      </c>
      <c r="B68" s="6">
        <v>2</v>
      </c>
      <c r="C68" s="12" t="s">
        <v>52</v>
      </c>
      <c r="D68" s="1" t="s">
        <v>77</v>
      </c>
      <c r="F68" s="1">
        <v>1</v>
      </c>
      <c r="H68" s="1">
        <v>1</v>
      </c>
      <c r="I68" s="1">
        <v>4</v>
      </c>
    </row>
    <row r="69" spans="1:9" ht="12" customHeight="1">
      <c r="A69" s="6">
        <v>2013</v>
      </c>
      <c r="B69" s="6">
        <v>3</v>
      </c>
      <c r="C69" s="12" t="s">
        <v>52</v>
      </c>
      <c r="D69" s="1" t="s">
        <v>77</v>
      </c>
      <c r="E69" s="1">
        <v>1</v>
      </c>
      <c r="H69" s="1">
        <v>3</v>
      </c>
      <c r="I69" s="1">
        <v>2</v>
      </c>
    </row>
    <row r="70" ht="12" customHeight="1"/>
    <row r="71" ht="12" customHeight="1"/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">
      <pane ySplit="15" topLeftCell="BM16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14.7109375" style="1" customWidth="1"/>
    <col min="4" max="8" width="4.7109375" style="1" customWidth="1"/>
    <col min="9" max="9" width="3.7109375" style="1" customWidth="1"/>
    <col min="10" max="10" width="5.7109375" style="6" customWidth="1"/>
    <col min="11" max="11" width="14.7109375" style="1" customWidth="1"/>
    <col min="12" max="16" width="4.7109375" style="1" customWidth="1"/>
    <col min="17" max="17" width="3.7109375" style="1" customWidth="1"/>
    <col min="18" max="18" width="5.7109375" style="6" customWidth="1"/>
    <col min="19" max="19" width="14.7109375" style="1" customWidth="1"/>
    <col min="20" max="24" width="4.7109375" style="1" customWidth="1"/>
    <col min="25" max="25" width="3.7109375" style="1" customWidth="1"/>
    <col min="26" max="26" width="5.7109375" style="6" customWidth="1"/>
    <col min="27" max="27" width="14.7109375" style="1" customWidth="1"/>
    <col min="28" max="32" width="4.7109375" style="1" customWidth="1"/>
    <col min="33" max="33" width="3.7109375" style="1" customWidth="1"/>
    <col min="34" max="16384" width="9.140625" style="1" customWidth="1"/>
  </cols>
  <sheetData>
    <row r="1" spans="1:32" ht="12" customHeight="1">
      <c r="A1" s="13" t="s">
        <v>1</v>
      </c>
      <c r="B1" s="13"/>
      <c r="C1" s="13"/>
      <c r="D1" s="13"/>
      <c r="E1" s="13"/>
      <c r="F1" s="13"/>
      <c r="G1" s="13"/>
      <c r="H1" s="13"/>
      <c r="J1" s="13" t="s">
        <v>6</v>
      </c>
      <c r="K1" s="13"/>
      <c r="L1" s="13"/>
      <c r="M1" s="13"/>
      <c r="N1" s="13"/>
      <c r="O1" s="13"/>
      <c r="P1" s="13"/>
      <c r="R1" s="13" t="s">
        <v>7</v>
      </c>
      <c r="S1" s="13"/>
      <c r="T1" s="13"/>
      <c r="U1" s="13"/>
      <c r="V1" s="13"/>
      <c r="W1" s="13"/>
      <c r="X1" s="13"/>
      <c r="Z1" s="13" t="s">
        <v>5</v>
      </c>
      <c r="AA1" s="13"/>
      <c r="AB1" s="13"/>
      <c r="AC1" s="13"/>
      <c r="AD1" s="13"/>
      <c r="AE1" s="13"/>
      <c r="AF1" s="13"/>
    </row>
    <row r="2" spans="1:32" ht="12" customHeight="1">
      <c r="A2" s="15"/>
      <c r="B2" s="15"/>
      <c r="C2" s="15"/>
      <c r="D2" s="9" t="s">
        <v>70</v>
      </c>
      <c r="E2" s="9" t="s">
        <v>71</v>
      </c>
      <c r="F2" s="9" t="s">
        <v>72</v>
      </c>
      <c r="G2" s="9" t="s">
        <v>85</v>
      </c>
      <c r="H2" s="9" t="s">
        <v>86</v>
      </c>
      <c r="J2" s="15"/>
      <c r="K2" s="15"/>
      <c r="L2" s="9" t="s">
        <v>70</v>
      </c>
      <c r="M2" s="9" t="s">
        <v>71</v>
      </c>
      <c r="N2" s="9" t="s">
        <v>72</v>
      </c>
      <c r="O2" s="9" t="s">
        <v>85</v>
      </c>
      <c r="P2" s="9" t="s">
        <v>86</v>
      </c>
      <c r="R2" s="15"/>
      <c r="S2" s="15"/>
      <c r="T2" s="9" t="s">
        <v>70</v>
      </c>
      <c r="U2" s="9" t="s">
        <v>71</v>
      </c>
      <c r="V2" s="9" t="s">
        <v>72</v>
      </c>
      <c r="W2" s="9" t="s">
        <v>85</v>
      </c>
      <c r="X2" s="9" t="s">
        <v>86</v>
      </c>
      <c r="Z2" s="15"/>
      <c r="AA2" s="15"/>
      <c r="AB2" s="9" t="s">
        <v>70</v>
      </c>
      <c r="AC2" s="9" t="s">
        <v>71</v>
      </c>
      <c r="AD2" s="9" t="s">
        <v>72</v>
      </c>
      <c r="AE2" s="9" t="s">
        <v>85</v>
      </c>
      <c r="AF2" s="9" t="s">
        <v>86</v>
      </c>
    </row>
    <row r="3" spans="1:32" ht="12" customHeight="1">
      <c r="A3" s="16" t="s">
        <v>95</v>
      </c>
      <c r="B3" s="16"/>
      <c r="C3" s="16"/>
      <c r="D3" s="8">
        <f>SUM(D4:D12)</f>
        <v>5</v>
      </c>
      <c r="E3" s="8">
        <f>SUM(E4:E12)</f>
        <v>12</v>
      </c>
      <c r="F3" s="8">
        <f>SUM(F4:F12)</f>
        <v>0</v>
      </c>
      <c r="G3" s="8">
        <f>SUM(G4:G12)</f>
        <v>33</v>
      </c>
      <c r="H3" s="8">
        <f>SUM(H4:H12)</f>
        <v>49</v>
      </c>
      <c r="J3" s="16" t="s">
        <v>96</v>
      </c>
      <c r="K3" s="16"/>
      <c r="L3" s="8">
        <f>SUM(L4:L12)</f>
        <v>1</v>
      </c>
      <c r="M3" s="8">
        <f>SUM(M4:M12)</f>
        <v>1</v>
      </c>
      <c r="N3" s="8">
        <f>SUM(N4:N12)</f>
        <v>0</v>
      </c>
      <c r="O3" s="8">
        <f>SUM(O4:O12)</f>
        <v>3</v>
      </c>
      <c r="P3" s="8">
        <f>SUM(P4:P12)</f>
        <v>4</v>
      </c>
      <c r="R3" s="16" t="s">
        <v>97</v>
      </c>
      <c r="S3" s="16"/>
      <c r="T3" s="8">
        <f>SUM(T4:T12)</f>
        <v>0</v>
      </c>
      <c r="U3" s="8">
        <f>SUM(U4:U12)</f>
        <v>1</v>
      </c>
      <c r="V3" s="8">
        <f>SUM(V4:V12)</f>
        <v>0</v>
      </c>
      <c r="W3" s="8">
        <f>SUM(W4:W12)</f>
        <v>0</v>
      </c>
      <c r="X3" s="8">
        <f>SUM(X4:X12)</f>
        <v>4</v>
      </c>
      <c r="Z3" s="16" t="s">
        <v>98</v>
      </c>
      <c r="AA3" s="16"/>
      <c r="AB3" s="8">
        <f>SUM(AB4:AB12)</f>
        <v>0</v>
      </c>
      <c r="AC3" s="8">
        <f>SUM(AC4:AC12)</f>
        <v>0</v>
      </c>
      <c r="AD3" s="8">
        <f>SUM(AD4:AD12)</f>
        <v>0</v>
      </c>
      <c r="AE3" s="8">
        <f>SUM(AE4:AE12)</f>
        <v>0</v>
      </c>
      <c r="AF3" s="8">
        <f>SUM(AF4:AF12)</f>
        <v>0</v>
      </c>
    </row>
    <row r="4" spans="1:32" ht="12" customHeight="1">
      <c r="A4" s="14" t="s">
        <v>69</v>
      </c>
      <c r="B4" s="14"/>
      <c r="C4" s="14"/>
      <c r="D4" s="4">
        <f>D16+D17+D31+D32</f>
        <v>0</v>
      </c>
      <c r="E4" s="4">
        <f>E16+E17+E31+E32</f>
        <v>4</v>
      </c>
      <c r="F4" s="4">
        <f>F16+F17</f>
        <v>0</v>
      </c>
      <c r="G4" s="4">
        <f>G16+G17</f>
        <v>4</v>
      </c>
      <c r="H4" s="4">
        <f>H16+H17+H31+H32</f>
        <v>17</v>
      </c>
      <c r="J4" s="14" t="s">
        <v>69</v>
      </c>
      <c r="K4" s="14"/>
      <c r="L4" s="4">
        <f>L17</f>
        <v>0</v>
      </c>
      <c r="M4" s="4">
        <f>M17</f>
        <v>1</v>
      </c>
      <c r="N4" s="4">
        <f>N17</f>
        <v>0</v>
      </c>
      <c r="O4" s="4">
        <f>O17</f>
        <v>0</v>
      </c>
      <c r="P4" s="4">
        <f>P17</f>
        <v>3</v>
      </c>
      <c r="R4" s="14" t="s">
        <v>69</v>
      </c>
      <c r="S4" s="14"/>
      <c r="T4" s="4">
        <f>T16</f>
        <v>0</v>
      </c>
      <c r="U4" s="4">
        <f>U16</f>
        <v>1</v>
      </c>
      <c r="V4" s="4">
        <f>V16</f>
        <v>0</v>
      </c>
      <c r="W4" s="4">
        <f>W16</f>
        <v>0</v>
      </c>
      <c r="X4" s="4">
        <f>X16</f>
        <v>4</v>
      </c>
      <c r="Z4" s="14" t="s">
        <v>69</v>
      </c>
      <c r="AA4" s="14"/>
      <c r="AB4" s="4"/>
      <c r="AC4" s="4"/>
      <c r="AD4" s="4"/>
      <c r="AE4" s="4"/>
      <c r="AF4" s="4"/>
    </row>
    <row r="5" spans="1:32" ht="12" customHeight="1">
      <c r="A5" s="14" t="s">
        <v>84</v>
      </c>
      <c r="B5" s="14"/>
      <c r="C5" s="14"/>
      <c r="D5" s="4">
        <f>D18+D19+D20</f>
        <v>1</v>
      </c>
      <c r="E5" s="4">
        <f>E18+E19+E20</f>
        <v>2</v>
      </c>
      <c r="F5" s="4">
        <f>F18+F19+F20</f>
        <v>0</v>
      </c>
      <c r="G5" s="4">
        <f>G18+G19+G20+G31+G32</f>
        <v>8</v>
      </c>
      <c r="H5" s="4">
        <f>H18+H19+H20</f>
        <v>7</v>
      </c>
      <c r="J5" s="14" t="s">
        <v>84</v>
      </c>
      <c r="K5" s="14"/>
      <c r="L5" s="4">
        <f>L16</f>
        <v>1</v>
      </c>
      <c r="M5" s="4">
        <f>M16</f>
        <v>0</v>
      </c>
      <c r="N5" s="4">
        <f>N16</f>
        <v>0</v>
      </c>
      <c r="O5" s="4">
        <f>O16</f>
        <v>3</v>
      </c>
      <c r="P5" s="4">
        <f>P16</f>
        <v>1</v>
      </c>
      <c r="R5" s="14" t="s">
        <v>84</v>
      </c>
      <c r="S5" s="14"/>
      <c r="T5" s="4"/>
      <c r="U5" s="4"/>
      <c r="V5" s="4"/>
      <c r="W5" s="4"/>
      <c r="X5" s="4"/>
      <c r="Z5" s="14" t="s">
        <v>84</v>
      </c>
      <c r="AA5" s="14"/>
      <c r="AB5" s="4"/>
      <c r="AC5" s="4"/>
      <c r="AD5" s="4"/>
      <c r="AE5" s="4"/>
      <c r="AF5" s="4"/>
    </row>
    <row r="6" spans="1:32" ht="12" customHeight="1">
      <c r="A6" s="14" t="s">
        <v>74</v>
      </c>
      <c r="B6" s="14"/>
      <c r="C6" s="14"/>
      <c r="D6" s="4"/>
      <c r="E6" s="4"/>
      <c r="F6" s="4"/>
      <c r="G6" s="4"/>
      <c r="H6" s="4"/>
      <c r="J6" s="14" t="s">
        <v>74</v>
      </c>
      <c r="K6" s="14"/>
      <c r="L6" s="4"/>
      <c r="M6" s="4"/>
      <c r="N6" s="4"/>
      <c r="O6" s="4"/>
      <c r="P6" s="4"/>
      <c r="R6" s="14" t="s">
        <v>74</v>
      </c>
      <c r="S6" s="14"/>
      <c r="T6" s="4"/>
      <c r="U6" s="4"/>
      <c r="V6" s="4"/>
      <c r="W6" s="4"/>
      <c r="X6" s="4"/>
      <c r="Z6" s="14" t="s">
        <v>74</v>
      </c>
      <c r="AA6" s="14"/>
      <c r="AB6" s="4"/>
      <c r="AC6" s="4"/>
      <c r="AD6" s="4"/>
      <c r="AE6" s="4"/>
      <c r="AF6" s="4"/>
    </row>
    <row r="7" spans="1:32" ht="12" customHeight="1">
      <c r="A7" s="14" t="s">
        <v>75</v>
      </c>
      <c r="B7" s="14"/>
      <c r="C7" s="14"/>
      <c r="D7" s="4"/>
      <c r="E7" s="4"/>
      <c r="F7" s="4"/>
      <c r="G7" s="4"/>
      <c r="H7" s="4"/>
      <c r="J7" s="14" t="s">
        <v>75</v>
      </c>
      <c r="K7" s="14"/>
      <c r="L7" s="4"/>
      <c r="M7" s="4"/>
      <c r="N7" s="4"/>
      <c r="O7" s="4"/>
      <c r="P7" s="4"/>
      <c r="R7" s="14" t="s">
        <v>75</v>
      </c>
      <c r="S7" s="14"/>
      <c r="T7" s="4"/>
      <c r="U7" s="4"/>
      <c r="V7" s="4"/>
      <c r="W7" s="4"/>
      <c r="X7" s="4"/>
      <c r="Z7" s="14" t="s">
        <v>75</v>
      </c>
      <c r="AA7" s="14"/>
      <c r="AB7" s="4"/>
      <c r="AC7" s="4"/>
      <c r="AD7" s="4"/>
      <c r="AE7" s="4"/>
      <c r="AF7" s="4"/>
    </row>
    <row r="8" spans="1:32" ht="12" customHeight="1">
      <c r="A8" s="14" t="s">
        <v>83</v>
      </c>
      <c r="B8" s="14"/>
      <c r="C8" s="14"/>
      <c r="D8" s="4">
        <f>D24+D25</f>
        <v>0</v>
      </c>
      <c r="E8" s="4">
        <f>E24+E25</f>
        <v>2</v>
      </c>
      <c r="F8" s="4">
        <f>F24+F25</f>
        <v>0</v>
      </c>
      <c r="G8" s="4">
        <f>G24+G25</f>
        <v>5</v>
      </c>
      <c r="H8" s="4">
        <f>H24+H25</f>
        <v>8</v>
      </c>
      <c r="J8" s="14" t="s">
        <v>83</v>
      </c>
      <c r="K8" s="14"/>
      <c r="L8" s="4"/>
      <c r="M8" s="4"/>
      <c r="N8" s="4"/>
      <c r="O8" s="4"/>
      <c r="P8" s="4"/>
      <c r="R8" s="14" t="s">
        <v>83</v>
      </c>
      <c r="S8" s="14"/>
      <c r="T8" s="4"/>
      <c r="U8" s="4"/>
      <c r="V8" s="4"/>
      <c r="W8" s="4"/>
      <c r="X8" s="4"/>
      <c r="Z8" s="14" t="s">
        <v>83</v>
      </c>
      <c r="AA8" s="14"/>
      <c r="AB8" s="4"/>
      <c r="AC8" s="4"/>
      <c r="AD8" s="4"/>
      <c r="AE8" s="4"/>
      <c r="AF8" s="4"/>
    </row>
    <row r="9" spans="1:32" ht="12" customHeight="1">
      <c r="A9" s="14" t="s">
        <v>76</v>
      </c>
      <c r="B9" s="14"/>
      <c r="C9" s="14"/>
      <c r="D9" s="4"/>
      <c r="E9" s="4"/>
      <c r="F9" s="4"/>
      <c r="G9" s="4"/>
      <c r="H9" s="4"/>
      <c r="J9" s="14" t="s">
        <v>76</v>
      </c>
      <c r="K9" s="14"/>
      <c r="L9" s="4"/>
      <c r="M9" s="4"/>
      <c r="N9" s="4"/>
      <c r="O9" s="4"/>
      <c r="P9" s="4"/>
      <c r="R9" s="14" t="s">
        <v>76</v>
      </c>
      <c r="S9" s="14"/>
      <c r="T9" s="4"/>
      <c r="U9" s="4"/>
      <c r="V9" s="4"/>
      <c r="W9" s="4"/>
      <c r="X9" s="4"/>
      <c r="Z9" s="14" t="s">
        <v>76</v>
      </c>
      <c r="AA9" s="14"/>
      <c r="AB9" s="4"/>
      <c r="AC9" s="4"/>
      <c r="AD9" s="4"/>
      <c r="AE9" s="4"/>
      <c r="AF9" s="4"/>
    </row>
    <row r="10" spans="1:32" ht="12" customHeight="1">
      <c r="A10" s="14" t="s">
        <v>77</v>
      </c>
      <c r="B10" s="14"/>
      <c r="C10" s="14"/>
      <c r="D10" s="4">
        <f>D26+D27+D28+D29+D30</f>
        <v>2</v>
      </c>
      <c r="E10" s="4">
        <f>E26+E27+E28+E29+E30</f>
        <v>3</v>
      </c>
      <c r="F10" s="4">
        <f>F26+F27+F28+F29+F30</f>
        <v>0</v>
      </c>
      <c r="G10" s="4">
        <f>G26+G27+G28+G29+G30</f>
        <v>10</v>
      </c>
      <c r="H10" s="4">
        <f>H26+H27+H28+H29+H30</f>
        <v>14</v>
      </c>
      <c r="J10" s="14" t="s">
        <v>77</v>
      </c>
      <c r="K10" s="14"/>
      <c r="L10" s="4"/>
      <c r="M10" s="4"/>
      <c r="N10" s="4"/>
      <c r="O10" s="4"/>
      <c r="P10" s="4"/>
      <c r="R10" s="14" t="s">
        <v>77</v>
      </c>
      <c r="S10" s="14"/>
      <c r="T10" s="4"/>
      <c r="U10" s="4"/>
      <c r="V10" s="4"/>
      <c r="W10" s="4"/>
      <c r="X10" s="4"/>
      <c r="Z10" s="14" t="s">
        <v>77</v>
      </c>
      <c r="AA10" s="14"/>
      <c r="AB10" s="4"/>
      <c r="AC10" s="4"/>
      <c r="AD10" s="4"/>
      <c r="AE10" s="4"/>
      <c r="AF10" s="4"/>
    </row>
    <row r="11" spans="1:32" ht="12" customHeight="1">
      <c r="A11" s="14" t="s">
        <v>78</v>
      </c>
      <c r="B11" s="14"/>
      <c r="C11" s="14"/>
      <c r="D11" s="4">
        <f>D21+D22+D23</f>
        <v>2</v>
      </c>
      <c r="E11" s="4">
        <f>E21+E22+E23</f>
        <v>1</v>
      </c>
      <c r="F11" s="4">
        <f>F21+F22+F23</f>
        <v>0</v>
      </c>
      <c r="G11" s="4">
        <f>G21+G22+G23</f>
        <v>6</v>
      </c>
      <c r="H11" s="4">
        <f>H21+H22+H23</f>
        <v>3</v>
      </c>
      <c r="J11" s="14" t="s">
        <v>78</v>
      </c>
      <c r="K11" s="14"/>
      <c r="L11" s="4"/>
      <c r="M11" s="4"/>
      <c r="N11" s="4"/>
      <c r="O11" s="4"/>
      <c r="P11" s="4"/>
      <c r="R11" s="14" t="s">
        <v>78</v>
      </c>
      <c r="S11" s="14"/>
      <c r="T11" s="4"/>
      <c r="U11" s="4"/>
      <c r="V11" s="4"/>
      <c r="W11" s="4"/>
      <c r="X11" s="4"/>
      <c r="Z11" s="14" t="s">
        <v>78</v>
      </c>
      <c r="AA11" s="14"/>
      <c r="AB11" s="4"/>
      <c r="AC11" s="4"/>
      <c r="AD11" s="4"/>
      <c r="AE11" s="4"/>
      <c r="AF11" s="4"/>
    </row>
    <row r="12" spans="1:32" ht="12" customHeight="1">
      <c r="A12" s="14" t="s">
        <v>79</v>
      </c>
      <c r="B12" s="14"/>
      <c r="C12" s="14"/>
      <c r="D12" s="4"/>
      <c r="E12" s="4"/>
      <c r="F12" s="4"/>
      <c r="G12" s="4"/>
      <c r="H12" s="4"/>
      <c r="J12" s="14" t="s">
        <v>79</v>
      </c>
      <c r="K12" s="14"/>
      <c r="L12" s="4"/>
      <c r="M12" s="4"/>
      <c r="N12" s="4"/>
      <c r="O12" s="4"/>
      <c r="P12" s="4"/>
      <c r="R12" s="14" t="s">
        <v>79</v>
      </c>
      <c r="S12" s="14"/>
      <c r="T12" s="4"/>
      <c r="U12" s="4"/>
      <c r="V12" s="4"/>
      <c r="W12" s="4"/>
      <c r="X12" s="4"/>
      <c r="Z12" s="14" t="s">
        <v>79</v>
      </c>
      <c r="AA12" s="14"/>
      <c r="AB12" s="4"/>
      <c r="AC12" s="4"/>
      <c r="AD12" s="4"/>
      <c r="AE12" s="4"/>
      <c r="AF12" s="4"/>
    </row>
    <row r="13" ht="12" customHeight="1"/>
    <row r="14" spans="1:32" ht="12" customHeight="1">
      <c r="A14" s="13" t="s">
        <v>2</v>
      </c>
      <c r="B14" s="13"/>
      <c r="C14" s="13"/>
      <c r="D14" s="13"/>
      <c r="E14" s="13"/>
      <c r="F14" s="13"/>
      <c r="G14" s="13"/>
      <c r="H14" s="13"/>
      <c r="J14" s="13" t="s">
        <v>3</v>
      </c>
      <c r="K14" s="13"/>
      <c r="L14" s="13"/>
      <c r="M14" s="13"/>
      <c r="N14" s="13"/>
      <c r="O14" s="13"/>
      <c r="P14" s="13"/>
      <c r="R14" s="13" t="s">
        <v>4</v>
      </c>
      <c r="S14" s="13"/>
      <c r="T14" s="13"/>
      <c r="U14" s="13"/>
      <c r="V14" s="13"/>
      <c r="W14" s="13"/>
      <c r="X14" s="13"/>
      <c r="Z14" s="13" t="s">
        <v>5</v>
      </c>
      <c r="AA14" s="13"/>
      <c r="AB14" s="13"/>
      <c r="AC14" s="13"/>
      <c r="AD14" s="13"/>
      <c r="AE14" s="13"/>
      <c r="AF14" s="13"/>
    </row>
    <row r="15" spans="1:32" ht="12" customHeight="1">
      <c r="A15" s="7" t="s">
        <v>81</v>
      </c>
      <c r="B15" s="7" t="s">
        <v>90</v>
      </c>
      <c r="C15" s="5" t="s">
        <v>82</v>
      </c>
      <c r="D15" s="8" t="s">
        <v>70</v>
      </c>
      <c r="E15" s="8" t="s">
        <v>71</v>
      </c>
      <c r="F15" s="8" t="s">
        <v>72</v>
      </c>
      <c r="G15" s="8" t="s">
        <v>85</v>
      </c>
      <c r="H15" s="8" t="s">
        <v>86</v>
      </c>
      <c r="J15" s="7" t="s">
        <v>81</v>
      </c>
      <c r="K15" s="5" t="s">
        <v>82</v>
      </c>
      <c r="L15" s="8" t="s">
        <v>70</v>
      </c>
      <c r="M15" s="8" t="s">
        <v>71</v>
      </c>
      <c r="N15" s="8" t="s">
        <v>72</v>
      </c>
      <c r="O15" s="8" t="s">
        <v>85</v>
      </c>
      <c r="P15" s="8" t="s">
        <v>86</v>
      </c>
      <c r="R15" s="7" t="s">
        <v>81</v>
      </c>
      <c r="S15" s="5" t="s">
        <v>82</v>
      </c>
      <c r="T15" s="8" t="s">
        <v>70</v>
      </c>
      <c r="U15" s="8" t="s">
        <v>71</v>
      </c>
      <c r="V15" s="8" t="s">
        <v>72</v>
      </c>
      <c r="W15" s="8" t="s">
        <v>85</v>
      </c>
      <c r="X15" s="8" t="s">
        <v>86</v>
      </c>
      <c r="Z15" s="7" t="s">
        <v>81</v>
      </c>
      <c r="AA15" s="5" t="s">
        <v>82</v>
      </c>
      <c r="AB15" s="8" t="s">
        <v>70</v>
      </c>
      <c r="AC15" s="8" t="s">
        <v>71</v>
      </c>
      <c r="AD15" s="8" t="s">
        <v>72</v>
      </c>
      <c r="AE15" s="8" t="s">
        <v>85</v>
      </c>
      <c r="AF15" s="8" t="s">
        <v>86</v>
      </c>
    </row>
    <row r="16" spans="1:24" ht="12" customHeight="1">
      <c r="A16" s="6">
        <v>2006</v>
      </c>
      <c r="B16" s="6">
        <v>1</v>
      </c>
      <c r="C16" s="1" t="s">
        <v>69</v>
      </c>
      <c r="E16" s="1">
        <v>1</v>
      </c>
      <c r="G16" s="1">
        <v>2</v>
      </c>
      <c r="H16" s="1">
        <v>3</v>
      </c>
      <c r="I16" s="1" t="s">
        <v>87</v>
      </c>
      <c r="J16" s="6">
        <v>2008</v>
      </c>
      <c r="K16" s="1" t="s">
        <v>84</v>
      </c>
      <c r="L16" s="1">
        <v>1</v>
      </c>
      <c r="O16" s="1">
        <v>3</v>
      </c>
      <c r="P16" s="1">
        <v>1</v>
      </c>
      <c r="R16" s="6">
        <v>2008</v>
      </c>
      <c r="S16" s="1" t="s">
        <v>69</v>
      </c>
      <c r="U16" s="1">
        <v>1</v>
      </c>
      <c r="W16" s="1">
        <v>0</v>
      </c>
      <c r="X16" s="1">
        <v>4</v>
      </c>
    </row>
    <row r="17" spans="1:16" ht="12" customHeight="1">
      <c r="A17" s="6">
        <v>2006</v>
      </c>
      <c r="B17" s="6">
        <v>2</v>
      </c>
      <c r="C17" s="1" t="s">
        <v>69</v>
      </c>
      <c r="E17" s="1">
        <v>1</v>
      </c>
      <c r="G17" s="1">
        <v>2</v>
      </c>
      <c r="H17" s="1">
        <v>6</v>
      </c>
      <c r="J17" s="6">
        <v>2010</v>
      </c>
      <c r="K17" s="1" t="s">
        <v>69</v>
      </c>
      <c r="M17" s="1">
        <v>1</v>
      </c>
      <c r="O17" s="1">
        <v>0</v>
      </c>
      <c r="P17" s="1">
        <v>3</v>
      </c>
    </row>
    <row r="18" spans="1:8" ht="12" customHeight="1">
      <c r="A18" s="6">
        <v>2007</v>
      </c>
      <c r="B18" s="6">
        <v>1</v>
      </c>
      <c r="C18" s="1" t="s">
        <v>84</v>
      </c>
      <c r="D18" s="1">
        <v>1</v>
      </c>
      <c r="G18" s="1">
        <v>3</v>
      </c>
      <c r="H18" s="1">
        <v>2</v>
      </c>
    </row>
    <row r="19" spans="1:8" ht="12" customHeight="1">
      <c r="A19" s="6">
        <v>2007</v>
      </c>
      <c r="B19" s="6">
        <v>2</v>
      </c>
      <c r="C19" s="1" t="s">
        <v>84</v>
      </c>
      <c r="E19" s="1">
        <v>1</v>
      </c>
      <c r="G19" s="1">
        <v>0</v>
      </c>
      <c r="H19" s="1">
        <v>2</v>
      </c>
    </row>
    <row r="20" spans="1:8" ht="12" customHeight="1">
      <c r="A20" s="6">
        <v>2007</v>
      </c>
      <c r="B20" s="6">
        <v>3</v>
      </c>
      <c r="C20" s="1" t="s">
        <v>84</v>
      </c>
      <c r="E20" s="1">
        <v>1</v>
      </c>
      <c r="G20" s="1">
        <v>2</v>
      </c>
      <c r="H20" s="1">
        <v>3</v>
      </c>
    </row>
    <row r="21" spans="1:8" ht="12" customHeight="1">
      <c r="A21" s="6">
        <v>2008</v>
      </c>
      <c r="B21" s="6">
        <v>1</v>
      </c>
      <c r="C21" s="1" t="s">
        <v>78</v>
      </c>
      <c r="D21" s="1">
        <v>1</v>
      </c>
      <c r="G21" s="1">
        <v>1</v>
      </c>
      <c r="H21" s="1">
        <v>0</v>
      </c>
    </row>
    <row r="22" spans="1:9" ht="12" customHeight="1">
      <c r="A22" s="6">
        <v>2008</v>
      </c>
      <c r="B22" s="6">
        <v>2</v>
      </c>
      <c r="C22" s="1" t="s">
        <v>78</v>
      </c>
      <c r="E22" s="1">
        <v>1</v>
      </c>
      <c r="G22" s="1">
        <v>1</v>
      </c>
      <c r="H22" s="1">
        <v>2</v>
      </c>
      <c r="I22" s="1" t="s">
        <v>87</v>
      </c>
    </row>
    <row r="23" spans="1:8" ht="12" customHeight="1">
      <c r="A23" s="6">
        <v>2008</v>
      </c>
      <c r="B23" s="6">
        <v>3</v>
      </c>
      <c r="C23" s="1" t="s">
        <v>78</v>
      </c>
      <c r="D23" s="1">
        <v>1</v>
      </c>
      <c r="G23" s="1">
        <v>4</v>
      </c>
      <c r="H23" s="1">
        <v>1</v>
      </c>
    </row>
    <row r="24" spans="1:9" ht="12" customHeight="1">
      <c r="A24" s="6">
        <v>2009</v>
      </c>
      <c r="B24" s="6">
        <v>1</v>
      </c>
      <c r="C24" s="1" t="s">
        <v>83</v>
      </c>
      <c r="E24" s="1">
        <v>1</v>
      </c>
      <c r="G24" s="1">
        <v>3</v>
      </c>
      <c r="H24" s="1">
        <v>4</v>
      </c>
      <c r="I24" s="1" t="s">
        <v>87</v>
      </c>
    </row>
    <row r="25" spans="1:8" ht="12" customHeight="1">
      <c r="A25" s="6">
        <v>2009</v>
      </c>
      <c r="B25" s="6">
        <v>2</v>
      </c>
      <c r="C25" s="1" t="s">
        <v>83</v>
      </c>
      <c r="E25" s="1">
        <v>1</v>
      </c>
      <c r="G25" s="1">
        <v>2</v>
      </c>
      <c r="H25" s="1">
        <v>4</v>
      </c>
    </row>
    <row r="26" spans="1:8" ht="12" customHeight="1">
      <c r="A26" s="6">
        <v>2010</v>
      </c>
      <c r="B26" s="6">
        <v>1</v>
      </c>
      <c r="C26" s="1" t="s">
        <v>77</v>
      </c>
      <c r="E26" s="1">
        <v>1</v>
      </c>
      <c r="G26" s="1">
        <v>4</v>
      </c>
      <c r="H26" s="1">
        <v>7</v>
      </c>
    </row>
    <row r="27" spans="1:8" ht="12" customHeight="1">
      <c r="A27" s="6">
        <v>2010</v>
      </c>
      <c r="B27" s="6">
        <v>2</v>
      </c>
      <c r="C27" s="1" t="s">
        <v>77</v>
      </c>
      <c r="D27" s="1">
        <v>1</v>
      </c>
      <c r="G27" s="1">
        <v>1</v>
      </c>
      <c r="H27" s="1">
        <v>0</v>
      </c>
    </row>
    <row r="28" spans="1:9" ht="12" customHeight="1">
      <c r="A28" s="6">
        <v>2010</v>
      </c>
      <c r="B28" s="6">
        <v>3</v>
      </c>
      <c r="C28" s="1" t="s">
        <v>77</v>
      </c>
      <c r="D28" s="1">
        <v>1</v>
      </c>
      <c r="G28" s="1">
        <v>1</v>
      </c>
      <c r="H28" s="1">
        <v>0</v>
      </c>
      <c r="I28" s="1" t="s">
        <v>87</v>
      </c>
    </row>
    <row r="29" spans="1:8" ht="12" customHeight="1">
      <c r="A29" s="6">
        <v>2011</v>
      </c>
      <c r="B29" s="6">
        <v>1</v>
      </c>
      <c r="C29" s="1" t="s">
        <v>77</v>
      </c>
      <c r="E29" s="1">
        <v>1</v>
      </c>
      <c r="G29" s="1">
        <v>1</v>
      </c>
      <c r="H29" s="1">
        <v>3</v>
      </c>
    </row>
    <row r="30" spans="1:8" ht="12" customHeight="1">
      <c r="A30" s="6">
        <v>2011</v>
      </c>
      <c r="B30" s="6">
        <v>2</v>
      </c>
      <c r="C30" s="1" t="s">
        <v>77</v>
      </c>
      <c r="E30" s="1">
        <v>1</v>
      </c>
      <c r="G30" s="1">
        <v>3</v>
      </c>
      <c r="H30" s="1">
        <v>4</v>
      </c>
    </row>
    <row r="31" spans="1:8" ht="12" customHeight="1">
      <c r="A31" s="6">
        <v>2013</v>
      </c>
      <c r="B31" s="6">
        <v>1</v>
      </c>
      <c r="C31" s="1" t="s">
        <v>69</v>
      </c>
      <c r="E31" s="1">
        <v>1</v>
      </c>
      <c r="G31" s="1">
        <v>2</v>
      </c>
      <c r="H31" s="1">
        <v>4</v>
      </c>
    </row>
    <row r="32" spans="1:8" ht="12" customHeight="1">
      <c r="A32" s="6">
        <v>2013</v>
      </c>
      <c r="B32" s="6">
        <v>2</v>
      </c>
      <c r="C32" s="1" t="s">
        <v>69</v>
      </c>
      <c r="E32" s="1">
        <v>1</v>
      </c>
      <c r="G32" s="1">
        <v>1</v>
      </c>
      <c r="H32" s="1">
        <v>4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52">
    <mergeCell ref="A1:H1"/>
    <mergeCell ref="J1:P1"/>
    <mergeCell ref="R1:X1"/>
    <mergeCell ref="Z1:AF1"/>
    <mergeCell ref="A3:C3"/>
    <mergeCell ref="J3:K3"/>
    <mergeCell ref="R3:S3"/>
    <mergeCell ref="Z3:AA3"/>
    <mergeCell ref="A2:C2"/>
    <mergeCell ref="J2:K2"/>
    <mergeCell ref="R2:S2"/>
    <mergeCell ref="Z2:AA2"/>
    <mergeCell ref="A5:C5"/>
    <mergeCell ref="J5:K5"/>
    <mergeCell ref="R5:S5"/>
    <mergeCell ref="Z5:AA5"/>
    <mergeCell ref="A4:C4"/>
    <mergeCell ref="J4:K4"/>
    <mergeCell ref="R4:S4"/>
    <mergeCell ref="Z4:AA4"/>
    <mergeCell ref="A7:C7"/>
    <mergeCell ref="J7:K7"/>
    <mergeCell ref="R7:S7"/>
    <mergeCell ref="Z7:AA7"/>
    <mergeCell ref="A6:C6"/>
    <mergeCell ref="J6:K6"/>
    <mergeCell ref="R6:S6"/>
    <mergeCell ref="Z6:AA6"/>
    <mergeCell ref="A9:C9"/>
    <mergeCell ref="J9:K9"/>
    <mergeCell ref="R9:S9"/>
    <mergeCell ref="Z9:AA9"/>
    <mergeCell ref="A8:C8"/>
    <mergeCell ref="J8:K8"/>
    <mergeCell ref="R8:S8"/>
    <mergeCell ref="Z8:AA8"/>
    <mergeCell ref="A11:C11"/>
    <mergeCell ref="J11:K11"/>
    <mergeCell ref="R11:S11"/>
    <mergeCell ref="Z11:AA11"/>
    <mergeCell ref="A10:C10"/>
    <mergeCell ref="J10:K10"/>
    <mergeCell ref="R10:S10"/>
    <mergeCell ref="Z10:AA10"/>
    <mergeCell ref="A14:H14"/>
    <mergeCell ref="J14:P14"/>
    <mergeCell ref="R14:X14"/>
    <mergeCell ref="Z14:AF14"/>
    <mergeCell ref="A12:C12"/>
    <mergeCell ref="J12:K12"/>
    <mergeCell ref="R12:S12"/>
    <mergeCell ref="Z12:AA1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"/>
  <sheetViews>
    <sheetView workbookViewId="0" topLeftCell="A1">
      <pane ySplit="15" topLeftCell="BM16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16384" width="9.140625" style="1" customWidth="1"/>
  </cols>
  <sheetData>
    <row r="1" spans="1:33" ht="12" customHeight="1">
      <c r="A1" s="13" t="s">
        <v>103</v>
      </c>
      <c r="B1" s="13"/>
      <c r="C1" s="13"/>
      <c r="D1" s="13"/>
      <c r="E1" s="13"/>
      <c r="F1" s="13"/>
      <c r="G1" s="13"/>
      <c r="H1" s="13"/>
      <c r="I1" s="13"/>
      <c r="K1" s="13" t="s">
        <v>104</v>
      </c>
      <c r="L1" s="13"/>
      <c r="M1" s="13"/>
      <c r="N1" s="13"/>
      <c r="O1" s="13"/>
      <c r="P1" s="13"/>
      <c r="Q1" s="13"/>
      <c r="S1" s="13" t="s">
        <v>106</v>
      </c>
      <c r="T1" s="13"/>
      <c r="U1" s="13"/>
      <c r="V1" s="13"/>
      <c r="W1" s="13"/>
      <c r="X1" s="13"/>
      <c r="Y1" s="13"/>
      <c r="AA1" s="13" t="s">
        <v>108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34</v>
      </c>
      <c r="F3" s="8">
        <f>SUM(F4:F12)</f>
        <v>13</v>
      </c>
      <c r="G3" s="8">
        <f>SUM(G4:G12)</f>
        <v>1</v>
      </c>
      <c r="H3" s="8">
        <f>SUM(H4:H12)</f>
        <v>185</v>
      </c>
      <c r="I3" s="8">
        <f>SUM(I4:I12)</f>
        <v>132</v>
      </c>
      <c r="K3" s="16" t="s">
        <v>95</v>
      </c>
      <c r="L3" s="16"/>
      <c r="M3" s="8">
        <f>SUM(M4:M12)</f>
        <v>16</v>
      </c>
      <c r="N3" s="8">
        <f>SUM(N4:N12)</f>
        <v>5</v>
      </c>
      <c r="O3" s="8">
        <f>SUM(O4:O12)</f>
        <v>0</v>
      </c>
      <c r="P3" s="8">
        <f>SUM(P4:P12)</f>
        <v>90</v>
      </c>
      <c r="Q3" s="8">
        <f>SUM(Q4:Q12)</f>
        <v>65</v>
      </c>
      <c r="S3" s="16" t="s">
        <v>95</v>
      </c>
      <c r="T3" s="16"/>
      <c r="U3" s="8">
        <f>SUM(U4:U12)</f>
        <v>11</v>
      </c>
      <c r="V3" s="8">
        <f>SUM(V4:V12)</f>
        <v>5</v>
      </c>
      <c r="W3" s="8">
        <f>SUM(W4:W12)</f>
        <v>0</v>
      </c>
      <c r="X3" s="8">
        <f>SUM(X4:X12)</f>
        <v>60</v>
      </c>
      <c r="Y3" s="8">
        <f>SUM(Y4:Y12)</f>
        <v>47</v>
      </c>
      <c r="AA3" s="16" t="s">
        <v>95</v>
      </c>
      <c r="AB3" s="16"/>
      <c r="AC3" s="8">
        <f>SUM(AC4:AC12)</f>
        <v>0</v>
      </c>
      <c r="AD3" s="8">
        <f>SUM(AD4:AD12)</f>
        <v>0</v>
      </c>
      <c r="AE3" s="8">
        <f>SUM(AE4:AE12)</f>
        <v>1</v>
      </c>
      <c r="AF3" s="8">
        <f>SUM(AF4:AF12)</f>
        <v>2</v>
      </c>
      <c r="AG3" s="8">
        <f>SUM(AG4:AG12)</f>
        <v>2</v>
      </c>
    </row>
    <row r="4" spans="1:33" ht="12" customHeight="1">
      <c r="A4" s="14" t="s">
        <v>84</v>
      </c>
      <c r="B4" s="14"/>
      <c r="C4" s="14"/>
      <c r="D4" s="14"/>
      <c r="E4" s="4">
        <f>E22+E23+E24+E43+E44+E45</f>
        <v>2</v>
      </c>
      <c r="F4" s="4">
        <f>F22+F23+F24+F43+F44+F45</f>
        <v>4</v>
      </c>
      <c r="G4" s="4">
        <f>G22+G23+G24+G43+G44+G45</f>
        <v>0</v>
      </c>
      <c r="H4" s="4">
        <f>H22+H23+H24+H43+H44+H45</f>
        <v>16</v>
      </c>
      <c r="I4" s="4">
        <f>I22+I23+I24+I43+I44+I45</f>
        <v>20</v>
      </c>
      <c r="K4" s="14" t="s">
        <v>84</v>
      </c>
      <c r="L4" s="14"/>
      <c r="M4" s="4">
        <f>M27+M30+M32</f>
        <v>1</v>
      </c>
      <c r="N4" s="4">
        <f>N27+N30+N32+N36</f>
        <v>3</v>
      </c>
      <c r="O4" s="4">
        <f>O27+O30+O32</f>
        <v>0</v>
      </c>
      <c r="P4" s="4">
        <f>P27+P30+P32</f>
        <v>13</v>
      </c>
      <c r="Q4" s="4">
        <f>Q27+Q30+Q32+Q36</f>
        <v>17</v>
      </c>
      <c r="S4" s="14" t="s">
        <v>84</v>
      </c>
      <c r="T4" s="14"/>
      <c r="U4" s="4">
        <f>U17+U26</f>
        <v>0</v>
      </c>
      <c r="V4" s="4">
        <f>V17+V26</f>
        <v>2</v>
      </c>
      <c r="W4" s="4">
        <f>W17+W26</f>
        <v>0</v>
      </c>
      <c r="X4" s="4">
        <f>X17+X26</f>
        <v>5</v>
      </c>
      <c r="Y4" s="4">
        <f>Y17+Y26</f>
        <v>11</v>
      </c>
      <c r="AA4" s="14" t="s">
        <v>84</v>
      </c>
      <c r="AB4" s="14"/>
      <c r="AC4" s="4"/>
      <c r="AD4" s="4"/>
      <c r="AE4" s="4"/>
      <c r="AF4" s="4"/>
      <c r="AG4" s="4"/>
    </row>
    <row r="5" spans="1:33" ht="12" customHeight="1">
      <c r="A5" s="14" t="s">
        <v>74</v>
      </c>
      <c r="B5" s="14"/>
      <c r="C5" s="14"/>
      <c r="D5" s="14"/>
      <c r="E5" s="4">
        <f>E39+E40</f>
        <v>0</v>
      </c>
      <c r="F5" s="4">
        <f>F39+F40</f>
        <v>2</v>
      </c>
      <c r="G5" s="4">
        <f>G39+G40</f>
        <v>0</v>
      </c>
      <c r="H5" s="4">
        <f>H39+H40</f>
        <v>5</v>
      </c>
      <c r="I5" s="4">
        <f>I39+I40</f>
        <v>11</v>
      </c>
      <c r="K5" s="14" t="s">
        <v>74</v>
      </c>
      <c r="L5" s="14"/>
      <c r="M5" s="4">
        <f>M21+M24+M28+M29</f>
        <v>3</v>
      </c>
      <c r="N5" s="4">
        <f>N21+N24+N28+N29</f>
        <v>1</v>
      </c>
      <c r="O5" s="4">
        <f>O21+O24+O28+O29</f>
        <v>0</v>
      </c>
      <c r="P5" s="4">
        <f>P21+P24+P28+P29+P36</f>
        <v>15</v>
      </c>
      <c r="Q5" s="4">
        <f>Q21+Q24+Q28+Q29</f>
        <v>11</v>
      </c>
      <c r="S5" s="14" t="s">
        <v>74</v>
      </c>
      <c r="T5" s="14"/>
      <c r="U5" s="4">
        <f>U18+U19+U20+U23+U21+U29+U31</f>
        <v>5</v>
      </c>
      <c r="V5" s="4">
        <f>V18+V19+V20+V23+V21+V29</f>
        <v>2</v>
      </c>
      <c r="W5" s="4">
        <f>W18+W19+W20+W23+W21+W29</f>
        <v>0</v>
      </c>
      <c r="X5" s="4">
        <f>X18+X19+X20+X23+X21+X29+X31</f>
        <v>27</v>
      </c>
      <c r="Y5" s="4">
        <f>Y18+Y19+Y20+Y23+Y21+Y29+Y31</f>
        <v>21</v>
      </c>
      <c r="AA5" s="14" t="s">
        <v>74</v>
      </c>
      <c r="AB5" s="14"/>
      <c r="AC5" s="4"/>
      <c r="AD5" s="4"/>
      <c r="AE5" s="4"/>
      <c r="AF5" s="4"/>
      <c r="AG5" s="4"/>
    </row>
    <row r="6" spans="1:33" ht="12" customHeight="1">
      <c r="A6" s="14" t="s">
        <v>75</v>
      </c>
      <c r="B6" s="14"/>
      <c r="C6" s="14"/>
      <c r="D6" s="14"/>
      <c r="E6" s="4">
        <f>E46+E47+E56+E57+E58+E59+E60+E61</f>
        <v>8</v>
      </c>
      <c r="F6" s="4">
        <f>F46+F47+F56+F57+F58+F59</f>
        <v>0</v>
      </c>
      <c r="G6" s="4">
        <f>G46+G47+G56+G57+G58+G59</f>
        <v>0</v>
      </c>
      <c r="H6" s="4">
        <f>H46+H47+H56+H57+H58+H59+H60+H61</f>
        <v>31</v>
      </c>
      <c r="I6" s="4">
        <f>I46+I47+I56+I57+I58+I59+I60+I61</f>
        <v>15</v>
      </c>
      <c r="K6" s="14" t="s">
        <v>75</v>
      </c>
      <c r="L6" s="14"/>
      <c r="M6" s="4"/>
      <c r="N6" s="4"/>
      <c r="O6" s="4"/>
      <c r="P6" s="4"/>
      <c r="Q6" s="4"/>
      <c r="S6" s="14" t="s">
        <v>75</v>
      </c>
      <c r="T6" s="14"/>
      <c r="U6" s="4"/>
      <c r="V6" s="4"/>
      <c r="W6" s="4"/>
      <c r="X6" s="4"/>
      <c r="Y6" s="4"/>
      <c r="AA6" s="14" t="s">
        <v>75</v>
      </c>
      <c r="AB6" s="14"/>
      <c r="AC6" s="4"/>
      <c r="AD6" s="4"/>
      <c r="AE6" s="4"/>
      <c r="AF6" s="4"/>
      <c r="AG6" s="4"/>
    </row>
    <row r="7" spans="1:33" ht="12" customHeight="1">
      <c r="A7" s="14" t="s">
        <v>83</v>
      </c>
      <c r="B7" s="14"/>
      <c r="C7" s="14"/>
      <c r="D7" s="14"/>
      <c r="E7" s="4">
        <f>E16+E17+E33+E34</f>
        <v>2</v>
      </c>
      <c r="F7" s="4">
        <f>F16+F17+F33+F34</f>
        <v>1</v>
      </c>
      <c r="G7" s="4">
        <f>G16+G17+G33+G34</f>
        <v>1</v>
      </c>
      <c r="H7" s="4">
        <f>H16+H17+H33+H34</f>
        <v>15</v>
      </c>
      <c r="I7" s="4">
        <f>I16+I17+I33+I34</f>
        <v>12</v>
      </c>
      <c r="K7" s="14" t="s">
        <v>83</v>
      </c>
      <c r="L7" s="14"/>
      <c r="M7" s="4">
        <f>M16+M17+M26</f>
        <v>3</v>
      </c>
      <c r="N7" s="4">
        <f>N16+N17+N26</f>
        <v>0</v>
      </c>
      <c r="O7" s="4">
        <f>O16+O17+O26</f>
        <v>0</v>
      </c>
      <c r="P7" s="4">
        <f>P16+P17+P26</f>
        <v>16</v>
      </c>
      <c r="Q7" s="4">
        <f>Q16+Q17+Q26</f>
        <v>8</v>
      </c>
      <c r="S7" s="14" t="s">
        <v>83</v>
      </c>
      <c r="T7" s="14"/>
      <c r="U7" s="4"/>
      <c r="V7" s="4"/>
      <c r="W7" s="4"/>
      <c r="X7" s="4"/>
      <c r="Y7" s="4"/>
      <c r="AA7" s="14" t="s">
        <v>83</v>
      </c>
      <c r="AB7" s="14"/>
      <c r="AC7" s="4">
        <f>AC16</f>
        <v>0</v>
      </c>
      <c r="AD7" s="4">
        <f>AD16</f>
        <v>0</v>
      </c>
      <c r="AE7" s="4">
        <f>AE16</f>
        <v>1</v>
      </c>
      <c r="AF7" s="4">
        <f>AF16</f>
        <v>2</v>
      </c>
      <c r="AG7" s="4">
        <f>AG16</f>
        <v>2</v>
      </c>
    </row>
    <row r="8" spans="1:33" ht="12" customHeight="1">
      <c r="A8" s="14" t="s">
        <v>76</v>
      </c>
      <c r="B8" s="14"/>
      <c r="C8" s="14"/>
      <c r="D8" s="14"/>
      <c r="E8" s="4">
        <f>E18+E19+E20+E29+E30+E37+E38+E41+E42</f>
        <v>8</v>
      </c>
      <c r="F8" s="4">
        <f>F18+F19+F20+F29+F30+F37+F38+F41+F42</f>
        <v>1</v>
      </c>
      <c r="G8" s="4">
        <f>G18+G19+G20+G29+G30+G37+G38+G41+G42</f>
        <v>0</v>
      </c>
      <c r="H8" s="4">
        <f>H18+H19+H20+H29+H30+H37+H38+H41+H42</f>
        <v>38</v>
      </c>
      <c r="I8" s="4">
        <f>I18+I19+I20+I29+I30+I37+I38+I41+I42</f>
        <v>24</v>
      </c>
      <c r="K8" s="14" t="s">
        <v>76</v>
      </c>
      <c r="L8" s="14"/>
      <c r="M8" s="4">
        <f>M23</f>
        <v>1</v>
      </c>
      <c r="N8" s="4">
        <f>N23</f>
        <v>0</v>
      </c>
      <c r="O8" s="4">
        <f>O23</f>
        <v>0</v>
      </c>
      <c r="P8" s="4">
        <f>P23</f>
        <v>7</v>
      </c>
      <c r="Q8" s="4">
        <f>Q23</f>
        <v>2</v>
      </c>
      <c r="S8" s="14" t="s">
        <v>76</v>
      </c>
      <c r="T8" s="14"/>
      <c r="U8" s="4">
        <f>U30</f>
        <v>1</v>
      </c>
      <c r="V8" s="4">
        <f>V30</f>
        <v>0</v>
      </c>
      <c r="W8" s="4">
        <f>W30</f>
        <v>0</v>
      </c>
      <c r="X8" s="4">
        <f>X30</f>
        <v>5</v>
      </c>
      <c r="Y8" s="4">
        <f>Y30</f>
        <v>3</v>
      </c>
      <c r="AA8" s="14" t="s">
        <v>76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E25+E26+E54+E55</f>
        <v>2</v>
      </c>
      <c r="F9" s="4">
        <f>F25+F26+F54+F55</f>
        <v>2</v>
      </c>
      <c r="G9" s="4">
        <f>G25+G26+G54+G55</f>
        <v>0</v>
      </c>
      <c r="H9" s="4">
        <f>H25+H26+H54+H55</f>
        <v>12</v>
      </c>
      <c r="I9" s="4">
        <f>I25+I26+I54+I55</f>
        <v>13</v>
      </c>
      <c r="K9" s="14" t="s">
        <v>77</v>
      </c>
      <c r="L9" s="14"/>
      <c r="M9" s="4">
        <f>M20+M22+M25+M31</f>
        <v>3</v>
      </c>
      <c r="N9" s="4">
        <f>N20+N22+N25+N31</f>
        <v>1</v>
      </c>
      <c r="O9" s="4">
        <f>O20+O22+O25+O31</f>
        <v>0</v>
      </c>
      <c r="P9" s="4">
        <f>P20+P22+P25+P31</f>
        <v>12</v>
      </c>
      <c r="Q9" s="4">
        <f>Q20+Q22+Q25+Q31</f>
        <v>13</v>
      </c>
      <c r="S9" s="14" t="s">
        <v>77</v>
      </c>
      <c r="T9" s="14"/>
      <c r="U9" s="4">
        <f>U22+U25+U27</f>
        <v>3</v>
      </c>
      <c r="V9" s="4">
        <f>V22+V25+V27</f>
        <v>0</v>
      </c>
      <c r="W9" s="4">
        <f>W22+W25+W27</f>
        <v>0</v>
      </c>
      <c r="X9" s="4">
        <f>X22+X25+X27</f>
        <v>13</v>
      </c>
      <c r="Y9" s="4">
        <f>Y22+Y25+Y27</f>
        <v>7</v>
      </c>
      <c r="AA9" s="14" t="s">
        <v>77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>
        <f>E21+E35+E36+E50+E51</f>
        <v>4</v>
      </c>
      <c r="F10" s="4">
        <f>F21+F35+F36+F50+F51</f>
        <v>1</v>
      </c>
      <c r="G10" s="4">
        <f>G21+G35+G36+G50+G51</f>
        <v>0</v>
      </c>
      <c r="H10" s="4">
        <f>H21+H35+H36+H50+H51</f>
        <v>27</v>
      </c>
      <c r="I10" s="4">
        <f>I21+I35+I36+I50+I51</f>
        <v>13</v>
      </c>
      <c r="K10" s="14" t="s">
        <v>78</v>
      </c>
      <c r="L10" s="14"/>
      <c r="M10" s="4">
        <f>M18+M34</f>
        <v>2</v>
      </c>
      <c r="N10" s="4">
        <f>N18+N34</f>
        <v>0</v>
      </c>
      <c r="O10" s="4">
        <f>O18+O34</f>
        <v>0</v>
      </c>
      <c r="P10" s="4">
        <f>P18+P34</f>
        <v>14</v>
      </c>
      <c r="Q10" s="4">
        <f>Q18+Q34</f>
        <v>7</v>
      </c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>
        <f>E27+E28+E31+E32+E52+E53</f>
        <v>4</v>
      </c>
      <c r="F11" s="4">
        <f>F27+F28+F31+F32+F52+F53</f>
        <v>2</v>
      </c>
      <c r="G11" s="4">
        <f>G27+G28+G31+G32+G52+G53</f>
        <v>0</v>
      </c>
      <c r="H11" s="4">
        <f>H27+H28+H31+H32+H52+H53</f>
        <v>24</v>
      </c>
      <c r="I11" s="4">
        <f>I27+I28+I31+I32+I52+I53</f>
        <v>17</v>
      </c>
      <c r="K11" s="14" t="s">
        <v>79</v>
      </c>
      <c r="L11" s="14"/>
      <c r="M11" s="4">
        <f>M19+M35</f>
        <v>2</v>
      </c>
      <c r="N11" s="4">
        <f>N19</f>
        <v>0</v>
      </c>
      <c r="O11" s="4">
        <f>O19</f>
        <v>0</v>
      </c>
      <c r="P11" s="4">
        <f>P19+P35</f>
        <v>10</v>
      </c>
      <c r="Q11" s="4">
        <f>Q19+Q35</f>
        <v>7</v>
      </c>
      <c r="S11" s="14" t="s">
        <v>79</v>
      </c>
      <c r="T11" s="14"/>
      <c r="U11" s="4">
        <f>U16+U24</f>
        <v>1</v>
      </c>
      <c r="V11" s="4">
        <f>V16+V24</f>
        <v>1</v>
      </c>
      <c r="W11" s="4">
        <f>W16+W24</f>
        <v>0</v>
      </c>
      <c r="X11" s="4">
        <f>X16+X24</f>
        <v>6</v>
      </c>
      <c r="Y11" s="4">
        <f>Y16+Y24</f>
        <v>5</v>
      </c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>
        <f>E48+E4+E62+E639</f>
        <v>4</v>
      </c>
      <c r="F12" s="4">
        <f>F48+F49</f>
        <v>0</v>
      </c>
      <c r="G12" s="4">
        <f>G48+G49</f>
        <v>0</v>
      </c>
      <c r="H12" s="4">
        <f>H48+H49+H62+H63</f>
        <v>17</v>
      </c>
      <c r="I12" s="4">
        <f>I48+I49+I62+I63</f>
        <v>7</v>
      </c>
      <c r="K12" s="14" t="s">
        <v>80</v>
      </c>
      <c r="L12" s="14"/>
      <c r="M12" s="4">
        <f>M33</f>
        <v>1</v>
      </c>
      <c r="N12" s="4">
        <f>N33</f>
        <v>0</v>
      </c>
      <c r="O12" s="4">
        <f>O33</f>
        <v>0</v>
      </c>
      <c r="P12" s="4">
        <f>P33</f>
        <v>3</v>
      </c>
      <c r="Q12" s="4">
        <f>Q33</f>
        <v>0</v>
      </c>
      <c r="S12" s="14" t="s">
        <v>80</v>
      </c>
      <c r="T12" s="14"/>
      <c r="U12" s="4">
        <f>U28</f>
        <v>1</v>
      </c>
      <c r="V12" s="4">
        <f>V28</f>
        <v>0</v>
      </c>
      <c r="W12" s="4">
        <f>W28</f>
        <v>0</v>
      </c>
      <c r="X12" s="4">
        <f>X28</f>
        <v>4</v>
      </c>
      <c r="Y12" s="4">
        <f>Y28</f>
        <v>0</v>
      </c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K14" s="13" t="s">
        <v>105</v>
      </c>
      <c r="L14" s="13"/>
      <c r="M14" s="13"/>
      <c r="N14" s="13"/>
      <c r="O14" s="13"/>
      <c r="P14" s="13"/>
      <c r="Q14" s="13"/>
      <c r="S14" s="13" t="s">
        <v>107</v>
      </c>
      <c r="T14" s="13"/>
      <c r="U14" s="13"/>
      <c r="V14" s="13"/>
      <c r="W14" s="13"/>
      <c r="X14" s="13"/>
      <c r="Y14" s="13"/>
      <c r="AA14" s="13" t="s">
        <v>109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1988</v>
      </c>
      <c r="B16" s="6">
        <v>1</v>
      </c>
      <c r="C16" s="12" t="s">
        <v>51</v>
      </c>
      <c r="D16" s="10" t="s">
        <v>83</v>
      </c>
      <c r="E16" s="10"/>
      <c r="F16" s="10"/>
      <c r="G16" s="10">
        <v>1</v>
      </c>
      <c r="H16" s="10">
        <v>3</v>
      </c>
      <c r="I16" s="10">
        <v>3</v>
      </c>
      <c r="K16" s="6">
        <v>1985</v>
      </c>
      <c r="L16" s="1" t="s">
        <v>83</v>
      </c>
      <c r="M16" s="1">
        <v>1</v>
      </c>
      <c r="P16" s="1">
        <v>6</v>
      </c>
      <c r="Q16" s="1">
        <v>5</v>
      </c>
      <c r="S16" s="6">
        <v>1985</v>
      </c>
      <c r="T16" s="10" t="s">
        <v>79</v>
      </c>
      <c r="U16" s="10"/>
      <c r="V16" s="10">
        <v>1</v>
      </c>
      <c r="W16" s="10"/>
      <c r="X16" s="10">
        <v>1</v>
      </c>
      <c r="Y16" s="10">
        <v>2</v>
      </c>
      <c r="AA16" s="6">
        <v>1997</v>
      </c>
      <c r="AB16" s="10" t="s">
        <v>83</v>
      </c>
      <c r="AC16" s="10"/>
      <c r="AD16" s="10"/>
      <c r="AE16" s="10">
        <v>1</v>
      </c>
      <c r="AF16" s="10">
        <v>2</v>
      </c>
      <c r="AG16" s="10">
        <v>2</v>
      </c>
    </row>
    <row r="17" spans="1:33" ht="12" customHeight="1">
      <c r="A17" s="6">
        <v>1988</v>
      </c>
      <c r="B17" s="6">
        <v>2</v>
      </c>
      <c r="C17" s="12" t="s">
        <v>51</v>
      </c>
      <c r="D17" s="10" t="s">
        <v>83</v>
      </c>
      <c r="E17" s="10"/>
      <c r="F17" s="10">
        <v>1</v>
      </c>
      <c r="G17" s="10"/>
      <c r="H17" s="10">
        <v>2</v>
      </c>
      <c r="I17" s="10">
        <v>5</v>
      </c>
      <c r="K17" s="6">
        <v>1986</v>
      </c>
      <c r="L17" s="10" t="s">
        <v>83</v>
      </c>
      <c r="M17" s="10">
        <v>1</v>
      </c>
      <c r="N17" s="10"/>
      <c r="O17" s="10"/>
      <c r="P17" s="10">
        <v>5</v>
      </c>
      <c r="Q17" s="10">
        <v>2</v>
      </c>
      <c r="S17" s="6">
        <v>1986</v>
      </c>
      <c r="T17" s="10" t="s">
        <v>84</v>
      </c>
      <c r="U17" s="10"/>
      <c r="V17" s="10">
        <v>1</v>
      </c>
      <c r="W17" s="10"/>
      <c r="X17" s="10">
        <v>4</v>
      </c>
      <c r="Y17" s="10">
        <v>9</v>
      </c>
      <c r="AB17" s="10"/>
      <c r="AC17" s="10"/>
      <c r="AD17" s="10"/>
      <c r="AE17" s="10"/>
      <c r="AF17" s="10"/>
      <c r="AG17" s="10"/>
    </row>
    <row r="18" spans="1:33" ht="12" customHeight="1">
      <c r="A18" s="6">
        <v>1990</v>
      </c>
      <c r="B18" s="6">
        <v>1</v>
      </c>
      <c r="C18" s="12" t="s">
        <v>52</v>
      </c>
      <c r="D18" s="10" t="s">
        <v>76</v>
      </c>
      <c r="E18" s="10">
        <v>1</v>
      </c>
      <c r="F18" s="10"/>
      <c r="G18" s="10"/>
      <c r="H18" s="10">
        <v>3</v>
      </c>
      <c r="I18" s="10">
        <v>1</v>
      </c>
      <c r="K18" s="6">
        <v>1987</v>
      </c>
      <c r="L18" s="10" t="s">
        <v>78</v>
      </c>
      <c r="M18" s="10">
        <v>1</v>
      </c>
      <c r="N18" s="10"/>
      <c r="O18" s="10"/>
      <c r="P18" s="10">
        <v>9</v>
      </c>
      <c r="Q18" s="10">
        <v>3</v>
      </c>
      <c r="S18" s="6">
        <v>1987</v>
      </c>
      <c r="T18" s="10" t="s">
        <v>74</v>
      </c>
      <c r="U18" s="10">
        <v>1</v>
      </c>
      <c r="V18" s="10"/>
      <c r="W18" s="10"/>
      <c r="X18" s="10">
        <v>4</v>
      </c>
      <c r="Y18" s="10">
        <v>2</v>
      </c>
      <c r="AB18" s="10"/>
      <c r="AC18" s="10"/>
      <c r="AD18" s="10"/>
      <c r="AE18" s="10"/>
      <c r="AF18" s="10"/>
      <c r="AG18" s="10"/>
    </row>
    <row r="19" spans="1:33" ht="12" customHeight="1">
      <c r="A19" s="6">
        <v>1990</v>
      </c>
      <c r="B19" s="6">
        <v>2</v>
      </c>
      <c r="C19" s="12" t="s">
        <v>52</v>
      </c>
      <c r="D19" s="10" t="s">
        <v>76</v>
      </c>
      <c r="E19" s="10"/>
      <c r="F19" s="10">
        <v>1</v>
      </c>
      <c r="G19" s="10"/>
      <c r="H19" s="10">
        <v>3</v>
      </c>
      <c r="I19" s="10">
        <v>6</v>
      </c>
      <c r="K19" s="6">
        <v>1989</v>
      </c>
      <c r="L19" s="10" t="s">
        <v>79</v>
      </c>
      <c r="M19" s="10">
        <v>1</v>
      </c>
      <c r="N19" s="10"/>
      <c r="O19" s="10"/>
      <c r="P19" s="10">
        <v>6</v>
      </c>
      <c r="Q19" s="10">
        <v>5</v>
      </c>
      <c r="S19" s="6">
        <v>1989</v>
      </c>
      <c r="T19" s="10" t="s">
        <v>74</v>
      </c>
      <c r="U19" s="10"/>
      <c r="V19" s="10">
        <v>1</v>
      </c>
      <c r="W19" s="10"/>
      <c r="X19" s="10">
        <v>4</v>
      </c>
      <c r="Y19" s="10">
        <v>5</v>
      </c>
      <c r="AB19" s="10"/>
      <c r="AC19" s="10"/>
      <c r="AD19" s="10"/>
      <c r="AE19" s="10"/>
      <c r="AF19" s="10"/>
      <c r="AG19" s="10"/>
    </row>
    <row r="20" spans="1:33" ht="12" customHeight="1">
      <c r="A20" s="6">
        <v>1990</v>
      </c>
      <c r="B20" s="6">
        <v>3</v>
      </c>
      <c r="C20" s="12" t="s">
        <v>52</v>
      </c>
      <c r="D20" s="10" t="s">
        <v>76</v>
      </c>
      <c r="E20" s="10">
        <v>1</v>
      </c>
      <c r="F20" s="10"/>
      <c r="G20" s="10"/>
      <c r="H20" s="10">
        <v>8</v>
      </c>
      <c r="I20" s="10">
        <v>5</v>
      </c>
      <c r="K20" s="6">
        <v>1990</v>
      </c>
      <c r="L20" s="10" t="s">
        <v>77</v>
      </c>
      <c r="M20" s="10">
        <v>1</v>
      </c>
      <c r="N20" s="10"/>
      <c r="O20" s="10"/>
      <c r="P20" s="10">
        <v>5</v>
      </c>
      <c r="Q20" s="10">
        <v>4</v>
      </c>
      <c r="S20" s="6">
        <v>1990</v>
      </c>
      <c r="T20" s="10" t="s">
        <v>74</v>
      </c>
      <c r="U20" s="10">
        <v>1</v>
      </c>
      <c r="V20" s="10"/>
      <c r="W20" s="10"/>
      <c r="X20" s="10">
        <v>4</v>
      </c>
      <c r="Y20" s="10">
        <v>3</v>
      </c>
      <c r="AB20" s="10"/>
      <c r="AC20" s="10"/>
      <c r="AD20" s="10"/>
      <c r="AE20" s="10"/>
      <c r="AF20" s="10"/>
      <c r="AG20" s="10"/>
    </row>
    <row r="21" spans="1:33" ht="12" customHeight="1">
      <c r="A21" s="6">
        <v>1991</v>
      </c>
      <c r="C21" s="12" t="s">
        <v>52</v>
      </c>
      <c r="D21" s="10" t="s">
        <v>78</v>
      </c>
      <c r="E21" s="10"/>
      <c r="F21" s="10">
        <v>1</v>
      </c>
      <c r="G21" s="10"/>
      <c r="H21" s="10">
        <v>5</v>
      </c>
      <c r="I21" s="10">
        <v>6</v>
      </c>
      <c r="K21" s="6">
        <v>1992</v>
      </c>
      <c r="L21" s="10" t="s">
        <v>74</v>
      </c>
      <c r="M21" s="10"/>
      <c r="N21" s="10">
        <v>1</v>
      </c>
      <c r="O21" s="10"/>
      <c r="P21" s="10">
        <v>3</v>
      </c>
      <c r="Q21" s="10">
        <v>7</v>
      </c>
      <c r="S21" s="6">
        <v>1998</v>
      </c>
      <c r="T21" s="10" t="s">
        <v>74</v>
      </c>
      <c r="U21" s="10">
        <v>1</v>
      </c>
      <c r="V21" s="10"/>
      <c r="W21" s="10"/>
      <c r="X21" s="10">
        <v>3</v>
      </c>
      <c r="Y21" s="10">
        <v>2</v>
      </c>
      <c r="AB21" s="10"/>
      <c r="AC21" s="10"/>
      <c r="AD21" s="10"/>
      <c r="AE21" s="10"/>
      <c r="AF21" s="10"/>
      <c r="AG21" s="10"/>
    </row>
    <row r="22" spans="1:33" ht="12" customHeight="1">
      <c r="A22" s="6">
        <v>1992</v>
      </c>
      <c r="C22" s="12" t="s">
        <v>51</v>
      </c>
      <c r="D22" s="10" t="s">
        <v>84</v>
      </c>
      <c r="E22" s="10">
        <v>1</v>
      </c>
      <c r="F22" s="10"/>
      <c r="G22" s="10"/>
      <c r="H22" s="10">
        <v>5</v>
      </c>
      <c r="I22" s="10">
        <v>2</v>
      </c>
      <c r="K22" s="6">
        <v>1997</v>
      </c>
      <c r="L22" s="10" t="s">
        <v>77</v>
      </c>
      <c r="M22" s="10"/>
      <c r="N22" s="10">
        <v>1</v>
      </c>
      <c r="O22" s="10"/>
      <c r="P22" s="10">
        <v>0</v>
      </c>
      <c r="Q22" s="10">
        <v>4</v>
      </c>
      <c r="S22" s="6">
        <v>1999</v>
      </c>
      <c r="T22" s="10" t="s">
        <v>77</v>
      </c>
      <c r="U22" s="10">
        <v>1</v>
      </c>
      <c r="V22" s="10"/>
      <c r="W22" s="10"/>
      <c r="X22" s="10">
        <v>5</v>
      </c>
      <c r="Y22" s="10">
        <v>4</v>
      </c>
      <c r="AB22" s="10"/>
      <c r="AC22" s="10"/>
      <c r="AD22" s="10"/>
      <c r="AE22" s="10"/>
      <c r="AF22" s="10"/>
      <c r="AG22" s="10"/>
    </row>
    <row r="23" spans="1:33" ht="12" customHeight="1">
      <c r="A23" s="6">
        <v>1993</v>
      </c>
      <c r="B23" s="6">
        <v>1</v>
      </c>
      <c r="C23" s="12" t="s">
        <v>51</v>
      </c>
      <c r="D23" s="10" t="s">
        <v>84</v>
      </c>
      <c r="E23" s="10"/>
      <c r="F23" s="10">
        <v>1</v>
      </c>
      <c r="G23" s="10"/>
      <c r="H23" s="10">
        <v>2</v>
      </c>
      <c r="I23" s="10">
        <v>6</v>
      </c>
      <c r="K23" s="6">
        <v>1998</v>
      </c>
      <c r="L23" s="10" t="s">
        <v>76</v>
      </c>
      <c r="M23" s="10">
        <v>1</v>
      </c>
      <c r="N23" s="10"/>
      <c r="O23" s="10"/>
      <c r="P23" s="10">
        <v>7</v>
      </c>
      <c r="Q23" s="10">
        <v>2</v>
      </c>
      <c r="S23" s="6">
        <v>2000</v>
      </c>
      <c r="T23" s="10" t="s">
        <v>74</v>
      </c>
      <c r="U23" s="10"/>
      <c r="V23" s="10">
        <v>1</v>
      </c>
      <c r="W23" s="10"/>
      <c r="X23" s="10">
        <v>1</v>
      </c>
      <c r="Y23" s="10">
        <v>2</v>
      </c>
      <c r="AB23" s="10"/>
      <c r="AC23" s="10"/>
      <c r="AD23" s="10"/>
      <c r="AE23" s="10"/>
      <c r="AF23" s="10"/>
      <c r="AG23" s="10"/>
    </row>
    <row r="24" spans="1:33" ht="12" customHeight="1">
      <c r="A24" s="6">
        <v>1993</v>
      </c>
      <c r="B24" s="6">
        <v>2</v>
      </c>
      <c r="C24" s="12" t="s">
        <v>51</v>
      </c>
      <c r="D24" s="10" t="s">
        <v>84</v>
      </c>
      <c r="E24" s="10"/>
      <c r="F24" s="10">
        <v>1</v>
      </c>
      <c r="G24" s="10"/>
      <c r="H24" s="10">
        <v>1</v>
      </c>
      <c r="I24" s="10">
        <v>5</v>
      </c>
      <c r="K24" s="6">
        <v>1999</v>
      </c>
      <c r="L24" s="10" t="s">
        <v>74</v>
      </c>
      <c r="M24" s="10">
        <v>1</v>
      </c>
      <c r="N24" s="10"/>
      <c r="O24" s="10"/>
      <c r="P24" s="10">
        <v>3</v>
      </c>
      <c r="Q24" s="10">
        <v>2</v>
      </c>
      <c r="S24" s="6">
        <v>2001</v>
      </c>
      <c r="T24" s="10" t="s">
        <v>79</v>
      </c>
      <c r="U24" s="10">
        <v>1</v>
      </c>
      <c r="V24" s="10"/>
      <c r="W24" s="10"/>
      <c r="X24" s="10">
        <v>5</v>
      </c>
      <c r="Y24" s="10">
        <v>3</v>
      </c>
      <c r="AB24" s="10"/>
      <c r="AC24" s="10"/>
      <c r="AD24" s="10"/>
      <c r="AE24" s="10"/>
      <c r="AF24" s="10"/>
      <c r="AG24" s="10"/>
    </row>
    <row r="25" spans="1:33" ht="12" customHeight="1">
      <c r="A25" s="6">
        <v>1994</v>
      </c>
      <c r="B25" s="6">
        <v>1</v>
      </c>
      <c r="C25" s="12" t="s">
        <v>51</v>
      </c>
      <c r="D25" s="10" t="s">
        <v>77</v>
      </c>
      <c r="E25" s="10"/>
      <c r="F25" s="10">
        <v>1</v>
      </c>
      <c r="G25" s="10"/>
      <c r="H25" s="10">
        <v>1</v>
      </c>
      <c r="I25" s="10">
        <v>4</v>
      </c>
      <c r="K25" s="6">
        <v>2000</v>
      </c>
      <c r="L25" s="10" t="s">
        <v>77</v>
      </c>
      <c r="M25" s="10">
        <v>1</v>
      </c>
      <c r="N25" s="10"/>
      <c r="O25" s="10"/>
      <c r="P25" s="10">
        <v>2</v>
      </c>
      <c r="Q25" s="10">
        <v>1</v>
      </c>
      <c r="S25" s="6">
        <v>2005</v>
      </c>
      <c r="T25" s="10" t="s">
        <v>77</v>
      </c>
      <c r="U25" s="10">
        <v>1</v>
      </c>
      <c r="V25" s="10"/>
      <c r="W25" s="10"/>
      <c r="X25" s="10">
        <v>3</v>
      </c>
      <c r="Y25" s="10">
        <v>1</v>
      </c>
      <c r="AB25" s="10"/>
      <c r="AC25" s="10"/>
      <c r="AD25" s="10"/>
      <c r="AE25" s="10"/>
      <c r="AF25" s="10"/>
      <c r="AG25" s="10"/>
    </row>
    <row r="26" spans="1:33" ht="12" customHeight="1">
      <c r="A26" s="6">
        <v>1994</v>
      </c>
      <c r="B26" s="6">
        <v>2</v>
      </c>
      <c r="C26" s="12" t="s">
        <v>51</v>
      </c>
      <c r="D26" s="10" t="s">
        <v>77</v>
      </c>
      <c r="E26" s="10"/>
      <c r="F26" s="10">
        <v>1</v>
      </c>
      <c r="G26" s="10"/>
      <c r="H26" s="10">
        <v>5</v>
      </c>
      <c r="I26" s="10">
        <v>6</v>
      </c>
      <c r="K26" s="6">
        <v>2001</v>
      </c>
      <c r="L26" s="10" t="s">
        <v>83</v>
      </c>
      <c r="M26" s="10">
        <v>1</v>
      </c>
      <c r="N26" s="10"/>
      <c r="O26" s="10"/>
      <c r="P26" s="10">
        <v>5</v>
      </c>
      <c r="Q26" s="10">
        <v>1</v>
      </c>
      <c r="S26" s="6">
        <v>2006</v>
      </c>
      <c r="T26" s="10" t="s">
        <v>84</v>
      </c>
      <c r="U26" s="10"/>
      <c r="V26" s="10">
        <v>1</v>
      </c>
      <c r="W26" s="10"/>
      <c r="X26" s="10">
        <v>1</v>
      </c>
      <c r="Y26" s="10">
        <v>2</v>
      </c>
      <c r="AB26" s="10"/>
      <c r="AC26" s="10"/>
      <c r="AD26" s="10"/>
      <c r="AE26" s="10"/>
      <c r="AF26" s="10"/>
      <c r="AG26" s="10"/>
    </row>
    <row r="27" spans="1:33" ht="12" customHeight="1">
      <c r="A27" s="6">
        <v>1996</v>
      </c>
      <c r="B27" s="6">
        <v>1</v>
      </c>
      <c r="C27" s="12" t="s">
        <v>51</v>
      </c>
      <c r="D27" s="10" t="s">
        <v>79</v>
      </c>
      <c r="E27" s="10"/>
      <c r="F27" s="10">
        <v>1</v>
      </c>
      <c r="G27" s="10"/>
      <c r="H27" s="10">
        <v>2</v>
      </c>
      <c r="I27" s="10">
        <v>5</v>
      </c>
      <c r="K27" s="6">
        <v>2003</v>
      </c>
      <c r="L27" s="10" t="s">
        <v>84</v>
      </c>
      <c r="M27" s="10"/>
      <c r="N27" s="10">
        <v>1</v>
      </c>
      <c r="O27" s="10"/>
      <c r="P27" s="10">
        <v>5</v>
      </c>
      <c r="Q27" s="10">
        <v>6</v>
      </c>
      <c r="S27" s="6">
        <v>2007</v>
      </c>
      <c r="T27" s="10" t="s">
        <v>77</v>
      </c>
      <c r="U27" s="10">
        <v>1</v>
      </c>
      <c r="V27" s="10"/>
      <c r="W27" s="10"/>
      <c r="X27" s="10">
        <v>5</v>
      </c>
      <c r="Y27" s="10">
        <v>2</v>
      </c>
      <c r="AB27" s="10"/>
      <c r="AC27" s="10"/>
      <c r="AD27" s="10"/>
      <c r="AE27" s="10"/>
      <c r="AF27" s="10"/>
      <c r="AG27" s="10"/>
    </row>
    <row r="28" spans="1:33" ht="12" customHeight="1">
      <c r="A28" s="6">
        <v>1996</v>
      </c>
      <c r="B28" s="6">
        <v>2</v>
      </c>
      <c r="C28" s="12" t="s">
        <v>51</v>
      </c>
      <c r="D28" s="10" t="s">
        <v>79</v>
      </c>
      <c r="E28" s="10"/>
      <c r="F28" s="10">
        <v>1</v>
      </c>
      <c r="G28" s="10"/>
      <c r="H28" s="10">
        <v>2</v>
      </c>
      <c r="I28" s="10">
        <v>4</v>
      </c>
      <c r="K28" s="6">
        <v>2005</v>
      </c>
      <c r="L28" s="10" t="s">
        <v>74</v>
      </c>
      <c r="M28" s="10">
        <v>1</v>
      </c>
      <c r="N28" s="10"/>
      <c r="O28" s="10"/>
      <c r="P28" s="10">
        <v>2</v>
      </c>
      <c r="Q28" s="10">
        <v>1</v>
      </c>
      <c r="S28" s="6">
        <v>2008</v>
      </c>
      <c r="T28" s="10" t="s">
        <v>80</v>
      </c>
      <c r="U28" s="10">
        <v>1</v>
      </c>
      <c r="V28" s="10"/>
      <c r="W28" s="10"/>
      <c r="X28" s="10">
        <v>4</v>
      </c>
      <c r="Y28" s="10">
        <v>0</v>
      </c>
      <c r="AB28" s="10"/>
      <c r="AC28" s="10"/>
      <c r="AD28" s="10"/>
      <c r="AE28" s="10"/>
      <c r="AF28" s="10"/>
      <c r="AG28" s="10"/>
    </row>
    <row r="29" spans="1:33" ht="12" customHeight="1">
      <c r="A29" s="6">
        <v>1997</v>
      </c>
      <c r="B29" s="6">
        <v>1</v>
      </c>
      <c r="C29" s="12" t="s">
        <v>52</v>
      </c>
      <c r="D29" s="10" t="s">
        <v>76</v>
      </c>
      <c r="E29" s="10">
        <v>1</v>
      </c>
      <c r="F29" s="10"/>
      <c r="G29" s="10"/>
      <c r="H29" s="10">
        <v>7</v>
      </c>
      <c r="I29" s="10">
        <v>6</v>
      </c>
      <c r="K29" s="6">
        <v>2006</v>
      </c>
      <c r="L29" s="10" t="s">
        <v>74</v>
      </c>
      <c r="M29" s="10">
        <v>1</v>
      </c>
      <c r="N29" s="10"/>
      <c r="O29" s="10"/>
      <c r="P29" s="10">
        <v>4</v>
      </c>
      <c r="Q29" s="10">
        <v>1</v>
      </c>
      <c r="S29" s="6">
        <v>2010</v>
      </c>
      <c r="T29" s="10" t="s">
        <v>74</v>
      </c>
      <c r="U29" s="10">
        <v>1</v>
      </c>
      <c r="V29" s="10"/>
      <c r="W29" s="10"/>
      <c r="X29" s="10">
        <v>7</v>
      </c>
      <c r="Y29" s="10">
        <v>6</v>
      </c>
      <c r="AB29" s="10"/>
      <c r="AC29" s="10"/>
      <c r="AD29" s="10"/>
      <c r="AE29" s="10"/>
      <c r="AF29" s="10"/>
      <c r="AG29" s="10"/>
    </row>
    <row r="30" spans="1:33" ht="12" customHeight="1">
      <c r="A30" s="6">
        <v>1997</v>
      </c>
      <c r="B30" s="6">
        <v>2</v>
      </c>
      <c r="C30" s="12" t="s">
        <v>52</v>
      </c>
      <c r="D30" s="10" t="s">
        <v>76</v>
      </c>
      <c r="E30" s="10">
        <v>1</v>
      </c>
      <c r="F30" s="10"/>
      <c r="G30" s="10"/>
      <c r="H30" s="10">
        <v>5</v>
      </c>
      <c r="I30" s="10">
        <v>3</v>
      </c>
      <c r="K30" s="6">
        <v>2007</v>
      </c>
      <c r="L30" s="10" t="s">
        <v>84</v>
      </c>
      <c r="M30" s="10">
        <v>1</v>
      </c>
      <c r="N30" s="10"/>
      <c r="O30" s="10"/>
      <c r="P30" s="10">
        <v>6</v>
      </c>
      <c r="Q30" s="10">
        <v>2</v>
      </c>
      <c r="S30" s="6">
        <v>2011</v>
      </c>
      <c r="T30" s="10" t="s">
        <v>76</v>
      </c>
      <c r="U30" s="10">
        <v>1</v>
      </c>
      <c r="V30" s="10"/>
      <c r="W30" s="10"/>
      <c r="X30" s="10">
        <v>5</v>
      </c>
      <c r="Y30" s="10">
        <v>3</v>
      </c>
      <c r="AB30" s="10"/>
      <c r="AC30" s="10"/>
      <c r="AD30" s="10"/>
      <c r="AE30" s="10"/>
      <c r="AF30" s="10"/>
      <c r="AG30" s="10"/>
    </row>
    <row r="31" spans="1:33" ht="12" customHeight="1">
      <c r="A31" s="6">
        <v>1998</v>
      </c>
      <c r="B31" s="6">
        <v>1</v>
      </c>
      <c r="C31" s="12" t="s">
        <v>52</v>
      </c>
      <c r="D31" s="10" t="s">
        <v>79</v>
      </c>
      <c r="E31" s="10">
        <v>1</v>
      </c>
      <c r="F31" s="10"/>
      <c r="G31" s="10"/>
      <c r="H31" s="10">
        <v>4</v>
      </c>
      <c r="I31" s="10">
        <v>3</v>
      </c>
      <c r="K31" s="6">
        <v>2008</v>
      </c>
      <c r="L31" s="10" t="s">
        <v>77</v>
      </c>
      <c r="M31" s="10">
        <v>1</v>
      </c>
      <c r="N31" s="10"/>
      <c r="O31" s="10"/>
      <c r="P31" s="10">
        <v>5</v>
      </c>
      <c r="Q31" s="10">
        <v>4</v>
      </c>
      <c r="S31" s="6">
        <v>2012</v>
      </c>
      <c r="T31" s="10" t="s">
        <v>74</v>
      </c>
      <c r="U31" s="10">
        <v>1</v>
      </c>
      <c r="V31" s="10"/>
      <c r="W31" s="10"/>
      <c r="X31" s="10">
        <v>4</v>
      </c>
      <c r="Y31" s="10">
        <v>1</v>
      </c>
      <c r="AB31" s="10"/>
      <c r="AC31" s="10"/>
      <c r="AD31" s="10"/>
      <c r="AE31" s="10"/>
      <c r="AF31" s="10"/>
      <c r="AG31" s="10"/>
    </row>
    <row r="32" spans="1:33" ht="12" customHeight="1">
      <c r="A32" s="6">
        <v>1998</v>
      </c>
      <c r="B32" s="6">
        <v>2</v>
      </c>
      <c r="C32" s="12" t="s">
        <v>52</v>
      </c>
      <c r="D32" s="10" t="s">
        <v>79</v>
      </c>
      <c r="E32" s="10">
        <v>1</v>
      </c>
      <c r="F32" s="10"/>
      <c r="G32" s="10"/>
      <c r="H32" s="10">
        <v>6</v>
      </c>
      <c r="I32" s="10">
        <v>3</v>
      </c>
      <c r="K32" s="6">
        <v>2009</v>
      </c>
      <c r="L32" s="10" t="s">
        <v>84</v>
      </c>
      <c r="M32" s="10"/>
      <c r="N32" s="10">
        <v>1</v>
      </c>
      <c r="O32" s="10"/>
      <c r="P32" s="10">
        <v>2</v>
      </c>
      <c r="Q32" s="10">
        <v>3</v>
      </c>
      <c r="T32" s="10"/>
      <c r="U32" s="10"/>
      <c r="V32" s="10"/>
      <c r="W32" s="10"/>
      <c r="X32" s="10"/>
      <c r="Y32" s="10"/>
      <c r="AB32" s="10"/>
      <c r="AC32" s="10"/>
      <c r="AD32" s="10"/>
      <c r="AE32" s="10"/>
      <c r="AF32" s="10"/>
      <c r="AG32" s="10"/>
    </row>
    <row r="33" spans="1:33" ht="12" customHeight="1">
      <c r="A33" s="6">
        <v>1999</v>
      </c>
      <c r="B33" s="6">
        <v>1</v>
      </c>
      <c r="C33" s="12" t="s">
        <v>52</v>
      </c>
      <c r="D33" s="10" t="s">
        <v>83</v>
      </c>
      <c r="E33" s="10">
        <v>1</v>
      </c>
      <c r="F33" s="10"/>
      <c r="G33" s="10"/>
      <c r="H33" s="10">
        <v>5</v>
      </c>
      <c r="I33" s="10">
        <v>0</v>
      </c>
      <c r="K33" s="6">
        <v>2010</v>
      </c>
      <c r="L33" s="10" t="s">
        <v>80</v>
      </c>
      <c r="M33" s="10">
        <v>1</v>
      </c>
      <c r="N33" s="10"/>
      <c r="O33" s="10"/>
      <c r="P33" s="10">
        <v>3</v>
      </c>
      <c r="Q33" s="10">
        <v>0</v>
      </c>
      <c r="T33" s="10"/>
      <c r="U33" s="10"/>
      <c r="V33" s="10"/>
      <c r="W33" s="10"/>
      <c r="X33" s="10"/>
      <c r="Y33" s="10"/>
      <c r="AB33" s="10"/>
      <c r="AC33" s="10"/>
      <c r="AD33" s="10"/>
      <c r="AE33" s="10"/>
      <c r="AF33" s="10"/>
      <c r="AG33" s="10"/>
    </row>
    <row r="34" spans="1:33" ht="12" customHeight="1">
      <c r="A34" s="6">
        <v>1999</v>
      </c>
      <c r="B34" s="6">
        <v>2</v>
      </c>
      <c r="C34" s="12" t="s">
        <v>52</v>
      </c>
      <c r="D34" s="10" t="s">
        <v>83</v>
      </c>
      <c r="E34" s="10">
        <v>1</v>
      </c>
      <c r="F34" s="10"/>
      <c r="G34" s="10"/>
      <c r="H34" s="10">
        <v>5</v>
      </c>
      <c r="I34" s="10">
        <v>4</v>
      </c>
      <c r="K34" s="6">
        <v>2011</v>
      </c>
      <c r="L34" s="10" t="s">
        <v>78</v>
      </c>
      <c r="M34" s="10">
        <v>1</v>
      </c>
      <c r="N34" s="10"/>
      <c r="O34" s="10"/>
      <c r="P34" s="10">
        <v>5</v>
      </c>
      <c r="Q34" s="10">
        <v>4</v>
      </c>
      <c r="T34" s="10"/>
      <c r="U34" s="10"/>
      <c r="V34" s="10"/>
      <c r="W34" s="10"/>
      <c r="X34" s="10"/>
      <c r="Y34" s="10"/>
      <c r="AB34" s="10"/>
      <c r="AC34" s="10"/>
      <c r="AD34" s="10"/>
      <c r="AE34" s="10"/>
      <c r="AF34" s="10"/>
      <c r="AG34" s="10"/>
    </row>
    <row r="35" spans="1:33" ht="12" customHeight="1">
      <c r="A35" s="6">
        <v>2000</v>
      </c>
      <c r="B35" s="6">
        <v>1</v>
      </c>
      <c r="C35" s="12" t="s">
        <v>52</v>
      </c>
      <c r="D35" s="10" t="s">
        <v>78</v>
      </c>
      <c r="E35" s="10">
        <v>1</v>
      </c>
      <c r="F35" s="10"/>
      <c r="G35" s="10"/>
      <c r="H35" s="10">
        <v>8</v>
      </c>
      <c r="I35" s="10">
        <v>4</v>
      </c>
      <c r="K35" s="6">
        <v>2012</v>
      </c>
      <c r="L35" s="10" t="s">
        <v>79</v>
      </c>
      <c r="M35" s="10">
        <v>1</v>
      </c>
      <c r="N35" s="10"/>
      <c r="O35" s="10"/>
      <c r="P35" s="10">
        <v>4</v>
      </c>
      <c r="Q35" s="10">
        <v>2</v>
      </c>
      <c r="T35" s="10"/>
      <c r="U35" s="10"/>
      <c r="V35" s="10"/>
      <c r="W35" s="10"/>
      <c r="X35" s="10"/>
      <c r="Y35" s="10"/>
      <c r="AB35" s="10"/>
      <c r="AC35" s="10"/>
      <c r="AD35" s="10"/>
      <c r="AE35" s="10"/>
      <c r="AF35" s="10"/>
      <c r="AG35" s="10"/>
    </row>
    <row r="36" spans="1:33" ht="12" customHeight="1">
      <c r="A36" s="6">
        <v>2000</v>
      </c>
      <c r="B36" s="6">
        <v>2</v>
      </c>
      <c r="C36" s="12" t="s">
        <v>52</v>
      </c>
      <c r="D36" s="10" t="s">
        <v>78</v>
      </c>
      <c r="E36" s="10">
        <v>1</v>
      </c>
      <c r="F36" s="10"/>
      <c r="G36" s="10"/>
      <c r="H36" s="10">
        <v>3</v>
      </c>
      <c r="I36" s="10">
        <v>2</v>
      </c>
      <c r="K36" s="6">
        <v>2013</v>
      </c>
      <c r="L36" s="10" t="s">
        <v>84</v>
      </c>
      <c r="M36" s="10"/>
      <c r="N36" s="10">
        <v>1</v>
      </c>
      <c r="O36" s="10"/>
      <c r="P36" s="10">
        <v>3</v>
      </c>
      <c r="Q36" s="10">
        <v>6</v>
      </c>
      <c r="T36" s="10"/>
      <c r="U36" s="10"/>
      <c r="V36" s="10"/>
      <c r="W36" s="10"/>
      <c r="X36" s="10"/>
      <c r="Y36" s="10"/>
      <c r="AB36" s="10"/>
      <c r="AC36" s="10"/>
      <c r="AD36" s="10"/>
      <c r="AE36" s="10"/>
      <c r="AF36" s="10"/>
      <c r="AG36" s="10"/>
    </row>
    <row r="37" spans="1:33" ht="12" customHeight="1">
      <c r="A37" s="6">
        <v>2001</v>
      </c>
      <c r="B37" s="6">
        <v>1</v>
      </c>
      <c r="C37" s="12" t="s">
        <v>52</v>
      </c>
      <c r="D37" s="10" t="s">
        <v>76</v>
      </c>
      <c r="E37" s="10">
        <v>1</v>
      </c>
      <c r="F37" s="10"/>
      <c r="G37" s="10"/>
      <c r="H37" s="10">
        <v>1</v>
      </c>
      <c r="I37" s="10">
        <v>0</v>
      </c>
      <c r="L37" s="10"/>
      <c r="M37" s="10"/>
      <c r="N37" s="10"/>
      <c r="O37" s="10"/>
      <c r="P37" s="10"/>
      <c r="Q37" s="10"/>
      <c r="T37" s="10"/>
      <c r="U37" s="10"/>
      <c r="V37" s="10"/>
      <c r="W37" s="10"/>
      <c r="X37" s="10"/>
      <c r="Y37" s="10"/>
      <c r="AB37" s="10"/>
      <c r="AC37" s="10"/>
      <c r="AD37" s="10"/>
      <c r="AE37" s="10"/>
      <c r="AF37" s="10"/>
      <c r="AG37" s="10"/>
    </row>
    <row r="38" spans="1:33" ht="12" customHeight="1">
      <c r="A38" s="6">
        <v>2001</v>
      </c>
      <c r="B38" s="6">
        <v>2</v>
      </c>
      <c r="C38" s="12" t="s">
        <v>52</v>
      </c>
      <c r="D38" s="10" t="s">
        <v>76</v>
      </c>
      <c r="E38" s="10">
        <v>1</v>
      </c>
      <c r="F38" s="10"/>
      <c r="G38" s="10"/>
      <c r="H38" s="10">
        <v>5</v>
      </c>
      <c r="I38" s="10">
        <v>1</v>
      </c>
      <c r="L38" s="10"/>
      <c r="M38" s="10"/>
      <c r="N38" s="10"/>
      <c r="O38" s="10"/>
      <c r="P38" s="10"/>
      <c r="Q38" s="10"/>
      <c r="T38" s="10"/>
      <c r="U38" s="10"/>
      <c r="V38" s="10"/>
      <c r="W38" s="10"/>
      <c r="X38" s="10"/>
      <c r="Y38" s="10"/>
      <c r="AB38" s="10"/>
      <c r="AC38" s="10"/>
      <c r="AD38" s="10"/>
      <c r="AE38" s="10"/>
      <c r="AF38" s="10"/>
      <c r="AG38" s="10"/>
    </row>
    <row r="39" spans="1:33" ht="12" customHeight="1">
      <c r="A39" s="6">
        <v>2002</v>
      </c>
      <c r="B39" s="6">
        <v>1</v>
      </c>
      <c r="C39" s="12" t="s">
        <v>51</v>
      </c>
      <c r="D39" s="10" t="s">
        <v>74</v>
      </c>
      <c r="E39" s="10"/>
      <c r="F39" s="10">
        <v>1</v>
      </c>
      <c r="G39" s="10"/>
      <c r="H39" s="10">
        <v>3</v>
      </c>
      <c r="I39" s="10">
        <v>7</v>
      </c>
      <c r="L39" s="10"/>
      <c r="M39" s="10"/>
      <c r="N39" s="10"/>
      <c r="O39" s="10"/>
      <c r="P39" s="10"/>
      <c r="Q39" s="10"/>
      <c r="T39" s="10"/>
      <c r="U39" s="10"/>
      <c r="V39" s="10"/>
      <c r="W39" s="10"/>
      <c r="X39" s="10"/>
      <c r="Y39" s="10"/>
      <c r="AB39" s="10"/>
      <c r="AC39" s="10"/>
      <c r="AD39" s="10"/>
      <c r="AE39" s="10"/>
      <c r="AF39" s="10"/>
      <c r="AG39" s="10"/>
    </row>
    <row r="40" spans="1:33" ht="12" customHeight="1">
      <c r="A40" s="6">
        <v>2002</v>
      </c>
      <c r="B40" s="6">
        <v>2</v>
      </c>
      <c r="C40" s="12" t="s">
        <v>51</v>
      </c>
      <c r="D40" s="10" t="s">
        <v>74</v>
      </c>
      <c r="E40" s="10"/>
      <c r="F40" s="10">
        <v>1</v>
      </c>
      <c r="G40" s="10"/>
      <c r="H40" s="10">
        <v>2</v>
      </c>
      <c r="I40" s="10">
        <v>4</v>
      </c>
      <c r="L40" s="10"/>
      <c r="M40" s="10"/>
      <c r="N40" s="10"/>
      <c r="O40" s="10"/>
      <c r="P40" s="10"/>
      <c r="Q40" s="10"/>
      <c r="T40" s="10"/>
      <c r="U40" s="10"/>
      <c r="V40" s="10"/>
      <c r="W40" s="10"/>
      <c r="X40" s="10"/>
      <c r="Y40" s="10"/>
      <c r="AB40" s="10"/>
      <c r="AC40" s="10"/>
      <c r="AD40" s="10"/>
      <c r="AE40" s="10"/>
      <c r="AF40" s="10"/>
      <c r="AG40" s="10"/>
    </row>
    <row r="41" spans="1:33" ht="12" customHeight="1">
      <c r="A41" s="6">
        <v>2003</v>
      </c>
      <c r="B41" s="6">
        <v>1</v>
      </c>
      <c r="C41" s="12" t="s">
        <v>52</v>
      </c>
      <c r="D41" s="10" t="s">
        <v>76</v>
      </c>
      <c r="E41" s="10">
        <v>1</v>
      </c>
      <c r="F41" s="10"/>
      <c r="G41" s="10"/>
      <c r="H41" s="10">
        <v>4</v>
      </c>
      <c r="I41" s="10">
        <v>1</v>
      </c>
      <c r="L41" s="10"/>
      <c r="M41" s="10"/>
      <c r="N41" s="10"/>
      <c r="O41" s="10"/>
      <c r="P41" s="10"/>
      <c r="Q41" s="10"/>
      <c r="T41" s="10"/>
      <c r="U41" s="10"/>
      <c r="V41" s="10"/>
      <c r="W41" s="10"/>
      <c r="X41" s="10"/>
      <c r="Y41" s="10"/>
      <c r="AB41" s="10"/>
      <c r="AC41" s="10"/>
      <c r="AD41" s="10"/>
      <c r="AE41" s="10"/>
      <c r="AF41" s="10"/>
      <c r="AG41" s="10"/>
    </row>
    <row r="42" spans="1:33" ht="12" customHeight="1">
      <c r="A42" s="6">
        <v>2003</v>
      </c>
      <c r="B42" s="6">
        <v>2</v>
      </c>
      <c r="C42" s="12" t="s">
        <v>52</v>
      </c>
      <c r="D42" s="10" t="s">
        <v>76</v>
      </c>
      <c r="E42" s="10">
        <v>1</v>
      </c>
      <c r="F42" s="10"/>
      <c r="G42" s="10"/>
      <c r="H42" s="10">
        <v>2</v>
      </c>
      <c r="I42" s="10">
        <v>1</v>
      </c>
      <c r="L42" s="10"/>
      <c r="M42" s="10"/>
      <c r="N42" s="10"/>
      <c r="O42" s="10"/>
      <c r="P42" s="10"/>
      <c r="Q42" s="10"/>
      <c r="T42" s="10"/>
      <c r="U42" s="10"/>
      <c r="V42" s="10"/>
      <c r="W42" s="10"/>
      <c r="X42" s="10"/>
      <c r="Y42" s="10"/>
      <c r="AB42" s="10"/>
      <c r="AC42" s="10"/>
      <c r="AD42" s="10"/>
      <c r="AE42" s="10"/>
      <c r="AF42" s="10"/>
      <c r="AG42" s="10"/>
    </row>
    <row r="43" spans="1:33" ht="12" customHeight="1">
      <c r="A43" s="6">
        <v>2004</v>
      </c>
      <c r="B43" s="6">
        <v>1</v>
      </c>
      <c r="C43" s="12" t="s">
        <v>52</v>
      </c>
      <c r="D43" s="10" t="s">
        <v>84</v>
      </c>
      <c r="E43" s="10"/>
      <c r="F43" s="10">
        <v>1</v>
      </c>
      <c r="G43" s="10"/>
      <c r="H43" s="10">
        <v>2</v>
      </c>
      <c r="I43" s="10">
        <v>3</v>
      </c>
      <c r="L43" s="10"/>
      <c r="M43" s="10"/>
      <c r="N43" s="10"/>
      <c r="O43" s="10"/>
      <c r="P43" s="10"/>
      <c r="Q43" s="10"/>
      <c r="T43" s="10"/>
      <c r="U43" s="10"/>
      <c r="V43" s="10"/>
      <c r="W43" s="10"/>
      <c r="X43" s="10"/>
      <c r="Y43" s="10"/>
      <c r="AB43" s="10"/>
      <c r="AC43" s="10"/>
      <c r="AD43" s="10"/>
      <c r="AE43" s="10"/>
      <c r="AF43" s="10"/>
      <c r="AG43" s="10"/>
    </row>
    <row r="44" spans="1:33" ht="10.5">
      <c r="A44" s="6">
        <v>2004</v>
      </c>
      <c r="B44" s="6">
        <v>2</v>
      </c>
      <c r="C44" s="12" t="s">
        <v>52</v>
      </c>
      <c r="D44" s="10" t="s">
        <v>84</v>
      </c>
      <c r="E44" s="10">
        <v>1</v>
      </c>
      <c r="F44" s="10"/>
      <c r="G44" s="10"/>
      <c r="H44" s="10">
        <v>4</v>
      </c>
      <c r="I44" s="10">
        <v>0</v>
      </c>
      <c r="L44" s="10"/>
      <c r="M44" s="10"/>
      <c r="N44" s="10"/>
      <c r="O44" s="10"/>
      <c r="P44" s="10"/>
      <c r="Q44" s="10"/>
      <c r="T44" s="10"/>
      <c r="U44" s="10"/>
      <c r="V44" s="10"/>
      <c r="W44" s="10"/>
      <c r="X44" s="10"/>
      <c r="Y44" s="10"/>
      <c r="AB44" s="10"/>
      <c r="AC44" s="10"/>
      <c r="AD44" s="10"/>
      <c r="AE44" s="10"/>
      <c r="AF44" s="10"/>
      <c r="AG44" s="10"/>
    </row>
    <row r="45" spans="1:33" ht="10.5">
      <c r="A45" s="6">
        <v>2004</v>
      </c>
      <c r="B45" s="6">
        <v>3</v>
      </c>
      <c r="C45" s="12" t="s">
        <v>52</v>
      </c>
      <c r="D45" s="10" t="s">
        <v>84</v>
      </c>
      <c r="E45" s="10"/>
      <c r="F45" s="10">
        <v>1</v>
      </c>
      <c r="G45" s="10"/>
      <c r="H45" s="10">
        <v>2</v>
      </c>
      <c r="I45" s="10">
        <v>4</v>
      </c>
      <c r="L45" s="10"/>
      <c r="M45" s="10"/>
      <c r="N45" s="10"/>
      <c r="O45" s="10"/>
      <c r="P45" s="10"/>
      <c r="Q45" s="10"/>
      <c r="T45" s="10"/>
      <c r="U45" s="10"/>
      <c r="V45" s="10"/>
      <c r="W45" s="10"/>
      <c r="X45" s="10"/>
      <c r="Y45" s="10"/>
      <c r="AB45" s="10"/>
      <c r="AC45" s="10"/>
      <c r="AD45" s="10"/>
      <c r="AE45" s="10"/>
      <c r="AF45" s="10"/>
      <c r="AG45" s="10"/>
    </row>
    <row r="46" spans="1:33" ht="10.5">
      <c r="A46" s="6">
        <v>2005</v>
      </c>
      <c r="B46" s="6">
        <v>1</v>
      </c>
      <c r="C46" s="12" t="s">
        <v>52</v>
      </c>
      <c r="D46" s="10" t="s">
        <v>75</v>
      </c>
      <c r="E46" s="10">
        <v>1</v>
      </c>
      <c r="F46" s="10"/>
      <c r="G46" s="10"/>
      <c r="H46" s="10">
        <v>2</v>
      </c>
      <c r="I46" s="10">
        <v>1</v>
      </c>
      <c r="L46" s="10"/>
      <c r="M46" s="10"/>
      <c r="N46" s="10"/>
      <c r="O46" s="10"/>
      <c r="P46" s="10"/>
      <c r="Q46" s="10"/>
      <c r="T46" s="10"/>
      <c r="U46" s="10"/>
      <c r="V46" s="10"/>
      <c r="W46" s="10"/>
      <c r="X46" s="10"/>
      <c r="Y46" s="10"/>
      <c r="AB46" s="10"/>
      <c r="AC46" s="10"/>
      <c r="AD46" s="10"/>
      <c r="AE46" s="10"/>
      <c r="AF46" s="10"/>
      <c r="AG46" s="10"/>
    </row>
    <row r="47" spans="1:33" ht="10.5">
      <c r="A47" s="6">
        <v>2005</v>
      </c>
      <c r="B47" s="6">
        <v>2</v>
      </c>
      <c r="C47" s="12" t="s">
        <v>52</v>
      </c>
      <c r="D47" s="10" t="s">
        <v>75</v>
      </c>
      <c r="E47" s="10">
        <v>1</v>
      </c>
      <c r="F47" s="10"/>
      <c r="G47" s="10"/>
      <c r="H47" s="10">
        <v>5</v>
      </c>
      <c r="I47" s="10">
        <v>1</v>
      </c>
      <c r="L47" s="10"/>
      <c r="M47" s="10"/>
      <c r="N47" s="10"/>
      <c r="O47" s="10"/>
      <c r="P47" s="10"/>
      <c r="Q47" s="10"/>
      <c r="T47" s="10"/>
      <c r="U47" s="10"/>
      <c r="V47" s="10"/>
      <c r="W47" s="10"/>
      <c r="X47" s="10"/>
      <c r="Y47" s="10"/>
      <c r="AB47" s="10"/>
      <c r="AC47" s="10"/>
      <c r="AD47" s="10"/>
      <c r="AE47" s="10"/>
      <c r="AF47" s="10"/>
      <c r="AG47" s="10"/>
    </row>
    <row r="48" spans="1:33" ht="10.5">
      <c r="A48" s="6">
        <v>2006</v>
      </c>
      <c r="B48" s="6">
        <v>1</v>
      </c>
      <c r="C48" s="12" t="s">
        <v>52</v>
      </c>
      <c r="D48" s="10" t="s">
        <v>80</v>
      </c>
      <c r="E48" s="10">
        <v>1</v>
      </c>
      <c r="F48" s="10"/>
      <c r="G48" s="10"/>
      <c r="H48" s="10">
        <v>3</v>
      </c>
      <c r="I48" s="10">
        <v>2</v>
      </c>
      <c r="L48" s="10"/>
      <c r="M48" s="10"/>
      <c r="N48" s="10"/>
      <c r="O48" s="10"/>
      <c r="P48" s="10"/>
      <c r="Q48" s="10"/>
      <c r="T48" s="10"/>
      <c r="U48" s="10"/>
      <c r="V48" s="10"/>
      <c r="W48" s="10"/>
      <c r="X48" s="10"/>
      <c r="Y48" s="10"/>
      <c r="AB48" s="10"/>
      <c r="AC48" s="10"/>
      <c r="AD48" s="10"/>
      <c r="AE48" s="10"/>
      <c r="AF48" s="10"/>
      <c r="AG48" s="10"/>
    </row>
    <row r="49" spans="1:33" ht="10.5">
      <c r="A49" s="6">
        <v>2006</v>
      </c>
      <c r="B49" s="6">
        <v>2</v>
      </c>
      <c r="C49" s="12" t="s">
        <v>52</v>
      </c>
      <c r="D49" s="10" t="s">
        <v>80</v>
      </c>
      <c r="E49" s="10">
        <v>1</v>
      </c>
      <c r="F49" s="10"/>
      <c r="G49" s="10"/>
      <c r="H49" s="10">
        <v>6</v>
      </c>
      <c r="I49" s="10">
        <v>2</v>
      </c>
      <c r="L49" s="10"/>
      <c r="M49" s="10"/>
      <c r="N49" s="10"/>
      <c r="O49" s="10"/>
      <c r="P49" s="10"/>
      <c r="Q49" s="10"/>
      <c r="T49" s="10"/>
      <c r="U49" s="10"/>
      <c r="V49" s="10"/>
      <c r="W49" s="10"/>
      <c r="X49" s="10"/>
      <c r="Y49" s="10"/>
      <c r="AB49" s="10"/>
      <c r="AC49" s="10"/>
      <c r="AD49" s="10"/>
      <c r="AE49" s="10"/>
      <c r="AF49" s="10"/>
      <c r="AG49" s="10"/>
    </row>
    <row r="50" spans="1:33" ht="10.5">
      <c r="A50" s="6">
        <v>2007</v>
      </c>
      <c r="B50" s="6">
        <v>1</v>
      </c>
      <c r="C50" s="12" t="s">
        <v>52</v>
      </c>
      <c r="D50" s="10" t="s">
        <v>78</v>
      </c>
      <c r="E50" s="10">
        <v>1</v>
      </c>
      <c r="F50" s="10"/>
      <c r="G50" s="10"/>
      <c r="H50" s="10">
        <v>4</v>
      </c>
      <c r="I50" s="10">
        <v>0</v>
      </c>
      <c r="L50" s="10"/>
      <c r="M50" s="10"/>
      <c r="N50" s="10"/>
      <c r="O50" s="10"/>
      <c r="P50" s="10"/>
      <c r="Q50" s="10"/>
      <c r="T50" s="10"/>
      <c r="U50" s="10"/>
      <c r="V50" s="10"/>
      <c r="W50" s="10"/>
      <c r="X50" s="10"/>
      <c r="Y50" s="10"/>
      <c r="AB50" s="10"/>
      <c r="AC50" s="10"/>
      <c r="AD50" s="10"/>
      <c r="AE50" s="10"/>
      <c r="AF50" s="10"/>
      <c r="AG50" s="10"/>
    </row>
    <row r="51" spans="1:33" ht="10.5">
      <c r="A51" s="6">
        <v>2007</v>
      </c>
      <c r="B51" s="6">
        <v>2</v>
      </c>
      <c r="C51" s="12" t="s">
        <v>52</v>
      </c>
      <c r="D51" s="10" t="s">
        <v>78</v>
      </c>
      <c r="E51" s="10">
        <v>1</v>
      </c>
      <c r="F51" s="10"/>
      <c r="G51" s="10"/>
      <c r="H51" s="10">
        <v>7</v>
      </c>
      <c r="I51" s="10">
        <v>1</v>
      </c>
      <c r="L51" s="10"/>
      <c r="M51" s="10"/>
      <c r="N51" s="10"/>
      <c r="O51" s="10"/>
      <c r="P51" s="10"/>
      <c r="Q51" s="10"/>
      <c r="T51" s="10"/>
      <c r="U51" s="10"/>
      <c r="V51" s="10"/>
      <c r="W51" s="10"/>
      <c r="X51" s="10"/>
      <c r="Y51" s="10"/>
      <c r="AB51" s="10"/>
      <c r="AC51" s="10"/>
      <c r="AD51" s="10"/>
      <c r="AE51" s="10"/>
      <c r="AF51" s="10"/>
      <c r="AG51" s="10"/>
    </row>
    <row r="52" spans="1:33" ht="10.5">
      <c r="A52" s="6">
        <v>2008</v>
      </c>
      <c r="B52" s="6">
        <v>1</v>
      </c>
      <c r="C52" s="12" t="s">
        <v>52</v>
      </c>
      <c r="D52" s="10" t="s">
        <v>79</v>
      </c>
      <c r="E52" s="10">
        <v>1</v>
      </c>
      <c r="F52" s="10"/>
      <c r="G52" s="10"/>
      <c r="H52" s="10">
        <v>5</v>
      </c>
      <c r="I52" s="10">
        <v>1</v>
      </c>
      <c r="L52" s="10"/>
      <c r="M52" s="10"/>
      <c r="N52" s="10"/>
      <c r="O52" s="10"/>
      <c r="P52" s="10"/>
      <c r="Q52" s="10"/>
      <c r="T52" s="10"/>
      <c r="U52" s="10"/>
      <c r="V52" s="10"/>
      <c r="W52" s="10"/>
      <c r="X52" s="10"/>
      <c r="Y52" s="10"/>
      <c r="AB52" s="10"/>
      <c r="AC52" s="10"/>
      <c r="AD52" s="10"/>
      <c r="AE52" s="10"/>
      <c r="AF52" s="10"/>
      <c r="AG52" s="10"/>
    </row>
    <row r="53" spans="1:33" ht="10.5">
      <c r="A53" s="6">
        <v>2008</v>
      </c>
      <c r="B53" s="6">
        <v>2</v>
      </c>
      <c r="C53" s="12" t="s">
        <v>52</v>
      </c>
      <c r="D53" s="10" t="s">
        <v>79</v>
      </c>
      <c r="E53" s="10">
        <v>1</v>
      </c>
      <c r="F53" s="10"/>
      <c r="G53" s="10"/>
      <c r="H53" s="10">
        <v>5</v>
      </c>
      <c r="I53" s="10">
        <v>1</v>
      </c>
      <c r="L53" s="10"/>
      <c r="M53" s="10"/>
      <c r="N53" s="10"/>
      <c r="O53" s="10"/>
      <c r="P53" s="10"/>
      <c r="Q53" s="10"/>
      <c r="T53" s="10"/>
      <c r="U53" s="10"/>
      <c r="V53" s="10"/>
      <c r="W53" s="10"/>
      <c r="X53" s="10"/>
      <c r="Y53" s="10"/>
      <c r="AB53" s="10"/>
      <c r="AC53" s="10"/>
      <c r="AD53" s="10"/>
      <c r="AE53" s="10"/>
      <c r="AF53" s="10"/>
      <c r="AG53" s="10"/>
    </row>
    <row r="54" spans="1:33" ht="10.5">
      <c r="A54" s="6">
        <v>2009</v>
      </c>
      <c r="B54" s="6">
        <v>1</v>
      </c>
      <c r="C54" s="12" t="s">
        <v>51</v>
      </c>
      <c r="D54" s="10" t="s">
        <v>77</v>
      </c>
      <c r="E54" s="10">
        <v>1</v>
      </c>
      <c r="F54" s="10"/>
      <c r="G54" s="10"/>
      <c r="H54" s="10">
        <v>5</v>
      </c>
      <c r="I54" s="10">
        <v>3</v>
      </c>
      <c r="L54" s="10"/>
      <c r="M54" s="10"/>
      <c r="N54" s="10"/>
      <c r="O54" s="10"/>
      <c r="P54" s="10"/>
      <c r="Q54" s="10"/>
      <c r="T54" s="10"/>
      <c r="U54" s="10"/>
      <c r="V54" s="10"/>
      <c r="W54" s="10"/>
      <c r="X54" s="10"/>
      <c r="Y54" s="10"/>
      <c r="AB54" s="10"/>
      <c r="AC54" s="10"/>
      <c r="AD54" s="10"/>
      <c r="AE54" s="10"/>
      <c r="AF54" s="10"/>
      <c r="AG54" s="10"/>
    </row>
    <row r="55" spans="1:33" ht="10.5">
      <c r="A55" s="6">
        <v>2009</v>
      </c>
      <c r="B55" s="6">
        <v>2</v>
      </c>
      <c r="C55" s="12" t="s">
        <v>51</v>
      </c>
      <c r="D55" s="10" t="s">
        <v>77</v>
      </c>
      <c r="E55" s="10">
        <v>1</v>
      </c>
      <c r="F55" s="10"/>
      <c r="G55" s="10"/>
      <c r="H55" s="10">
        <v>1</v>
      </c>
      <c r="I55" s="10">
        <v>0</v>
      </c>
      <c r="L55" s="10"/>
      <c r="M55" s="10"/>
      <c r="N55" s="10"/>
      <c r="O55" s="10"/>
      <c r="P55" s="10"/>
      <c r="Q55" s="10"/>
      <c r="T55" s="10"/>
      <c r="U55" s="10"/>
      <c r="V55" s="10"/>
      <c r="W55" s="10"/>
      <c r="X55" s="10"/>
      <c r="Y55" s="10"/>
      <c r="AB55" s="10"/>
      <c r="AC55" s="10"/>
      <c r="AD55" s="10"/>
      <c r="AE55" s="10"/>
      <c r="AF55" s="10"/>
      <c r="AG55" s="10"/>
    </row>
    <row r="56" spans="1:33" ht="10.5">
      <c r="A56" s="6">
        <v>2010</v>
      </c>
      <c r="B56" s="6">
        <v>1</v>
      </c>
      <c r="C56" s="12" t="s">
        <v>52</v>
      </c>
      <c r="D56" s="10" t="s">
        <v>75</v>
      </c>
      <c r="E56" s="10">
        <v>1</v>
      </c>
      <c r="F56" s="10"/>
      <c r="G56" s="10"/>
      <c r="H56" s="10">
        <v>6</v>
      </c>
      <c r="I56" s="10">
        <v>5</v>
      </c>
      <c r="L56" s="10"/>
      <c r="M56" s="10"/>
      <c r="N56" s="10"/>
      <c r="O56" s="10"/>
      <c r="P56" s="10"/>
      <c r="Q56" s="10"/>
      <c r="T56" s="10"/>
      <c r="U56" s="10"/>
      <c r="V56" s="10"/>
      <c r="W56" s="10"/>
      <c r="X56" s="10"/>
      <c r="Y56" s="10"/>
      <c r="AB56" s="10"/>
      <c r="AC56" s="10"/>
      <c r="AD56" s="10"/>
      <c r="AE56" s="10"/>
      <c r="AF56" s="10"/>
      <c r="AG56" s="10"/>
    </row>
    <row r="57" spans="1:33" ht="10.5">
      <c r="A57" s="6">
        <v>2010</v>
      </c>
      <c r="B57" s="6">
        <v>2</v>
      </c>
      <c r="C57" s="12" t="s">
        <v>52</v>
      </c>
      <c r="D57" s="10" t="s">
        <v>75</v>
      </c>
      <c r="E57" s="10">
        <v>1</v>
      </c>
      <c r="F57" s="10"/>
      <c r="G57" s="10"/>
      <c r="H57" s="10">
        <v>5</v>
      </c>
      <c r="I57" s="10">
        <v>2</v>
      </c>
      <c r="L57" s="10"/>
      <c r="M57" s="10"/>
      <c r="N57" s="10"/>
      <c r="O57" s="10"/>
      <c r="P57" s="10"/>
      <c r="Q57" s="10"/>
      <c r="T57" s="10"/>
      <c r="U57" s="10"/>
      <c r="V57" s="10"/>
      <c r="W57" s="10"/>
      <c r="X57" s="10"/>
      <c r="Y57" s="10"/>
      <c r="AB57" s="10"/>
      <c r="AC57" s="10"/>
      <c r="AD57" s="10"/>
      <c r="AE57" s="10"/>
      <c r="AF57" s="10"/>
      <c r="AG57" s="10"/>
    </row>
    <row r="58" spans="1:33" ht="10.5">
      <c r="A58" s="6">
        <v>2011</v>
      </c>
      <c r="B58" s="6">
        <v>1</v>
      </c>
      <c r="C58" s="12" t="s">
        <v>52</v>
      </c>
      <c r="D58" s="10" t="s">
        <v>75</v>
      </c>
      <c r="E58" s="10">
        <v>1</v>
      </c>
      <c r="F58" s="10"/>
      <c r="G58" s="10"/>
      <c r="H58" s="10">
        <v>4</v>
      </c>
      <c r="I58" s="10">
        <v>1</v>
      </c>
      <c r="L58" s="10"/>
      <c r="M58" s="10"/>
      <c r="N58" s="10"/>
      <c r="O58" s="10"/>
      <c r="P58" s="10"/>
      <c r="Q58" s="10"/>
      <c r="T58" s="10"/>
      <c r="U58" s="10"/>
      <c r="V58" s="10"/>
      <c r="W58" s="10"/>
      <c r="X58" s="10"/>
      <c r="Y58" s="10"/>
      <c r="AB58" s="10"/>
      <c r="AC58" s="10"/>
      <c r="AD58" s="10"/>
      <c r="AE58" s="10"/>
      <c r="AF58" s="10"/>
      <c r="AG58" s="10"/>
    </row>
    <row r="59" spans="1:33" ht="10.5">
      <c r="A59" s="6">
        <v>2011</v>
      </c>
      <c r="B59" s="6">
        <v>2</v>
      </c>
      <c r="C59" s="12" t="s">
        <v>52</v>
      </c>
      <c r="D59" s="10" t="s">
        <v>75</v>
      </c>
      <c r="E59" s="10">
        <v>1</v>
      </c>
      <c r="F59" s="10"/>
      <c r="G59" s="10"/>
      <c r="H59" s="10">
        <v>4</v>
      </c>
      <c r="I59" s="10">
        <v>2</v>
      </c>
      <c r="L59" s="10"/>
      <c r="M59" s="10"/>
      <c r="N59" s="10"/>
      <c r="O59" s="10"/>
      <c r="P59" s="10"/>
      <c r="Q59" s="10"/>
      <c r="T59" s="10"/>
      <c r="U59" s="10"/>
      <c r="V59" s="10"/>
      <c r="W59" s="10"/>
      <c r="X59" s="10"/>
      <c r="Y59" s="10"/>
      <c r="AB59" s="10"/>
      <c r="AC59" s="10"/>
      <c r="AD59" s="10"/>
      <c r="AE59" s="10"/>
      <c r="AF59" s="10"/>
      <c r="AG59" s="10"/>
    </row>
    <row r="60" spans="1:9" ht="10.5">
      <c r="A60" s="6">
        <v>2012</v>
      </c>
      <c r="B60" s="6">
        <v>1</v>
      </c>
      <c r="C60" s="12" t="s">
        <v>52</v>
      </c>
      <c r="D60" s="1" t="s">
        <v>75</v>
      </c>
      <c r="E60" s="1">
        <v>1</v>
      </c>
      <c r="H60" s="1">
        <v>2</v>
      </c>
      <c r="I60" s="1">
        <v>1</v>
      </c>
    </row>
    <row r="61" spans="1:9" ht="10.5">
      <c r="A61" s="6">
        <v>2012</v>
      </c>
      <c r="B61" s="6">
        <v>2</v>
      </c>
      <c r="C61" s="12" t="s">
        <v>52</v>
      </c>
      <c r="D61" s="1" t="s">
        <v>75</v>
      </c>
      <c r="E61" s="1">
        <v>1</v>
      </c>
      <c r="H61" s="1">
        <v>3</v>
      </c>
      <c r="I61" s="1">
        <v>2</v>
      </c>
    </row>
    <row r="62" spans="1:9" ht="10.5">
      <c r="A62" s="6">
        <v>2013</v>
      </c>
      <c r="B62" s="6">
        <v>1</v>
      </c>
      <c r="C62" s="12" t="s">
        <v>52</v>
      </c>
      <c r="D62" s="1" t="s">
        <v>80</v>
      </c>
      <c r="E62" s="1">
        <v>1</v>
      </c>
      <c r="H62" s="1">
        <v>4</v>
      </c>
      <c r="I62" s="1">
        <v>2</v>
      </c>
    </row>
    <row r="63" spans="1:9" ht="10.5">
      <c r="A63" s="6">
        <v>2013</v>
      </c>
      <c r="B63" s="6">
        <v>2</v>
      </c>
      <c r="C63" s="12" t="s">
        <v>52</v>
      </c>
      <c r="D63" s="1" t="s">
        <v>80</v>
      </c>
      <c r="E63" s="1">
        <v>1</v>
      </c>
      <c r="H63" s="1">
        <v>4</v>
      </c>
      <c r="I63" s="1">
        <v>1</v>
      </c>
    </row>
  </sheetData>
  <sheetProtection/>
  <mergeCells count="52">
    <mergeCell ref="A1:I1"/>
    <mergeCell ref="A2:D2"/>
    <mergeCell ref="A3:D3"/>
    <mergeCell ref="A4:D4"/>
    <mergeCell ref="A11:D11"/>
    <mergeCell ref="A12:D12"/>
    <mergeCell ref="A5:D5"/>
    <mergeCell ref="A6:D6"/>
    <mergeCell ref="A7:D7"/>
    <mergeCell ref="A8:D8"/>
    <mergeCell ref="K6:L6"/>
    <mergeCell ref="K7:L7"/>
    <mergeCell ref="K8:L8"/>
    <mergeCell ref="K9:L9"/>
    <mergeCell ref="A9:D9"/>
    <mergeCell ref="A10:D10"/>
    <mergeCell ref="K10:L10"/>
    <mergeCell ref="K11:L11"/>
    <mergeCell ref="K12:L12"/>
    <mergeCell ref="K14:Q14"/>
    <mergeCell ref="A14:I14"/>
    <mergeCell ref="K1:Q1"/>
    <mergeCell ref="K2:L2"/>
    <mergeCell ref="K3:L3"/>
    <mergeCell ref="K4:L4"/>
    <mergeCell ref="K5:L5"/>
    <mergeCell ref="S5:T5"/>
    <mergeCell ref="S6:T6"/>
    <mergeCell ref="S7:T7"/>
    <mergeCell ref="S8:T8"/>
    <mergeCell ref="S1:Y1"/>
    <mergeCell ref="S2:T2"/>
    <mergeCell ref="S3:T3"/>
    <mergeCell ref="S4:T4"/>
    <mergeCell ref="AA6:AB6"/>
    <mergeCell ref="AA7:AB7"/>
    <mergeCell ref="AA8:AB8"/>
    <mergeCell ref="AA14:AG14"/>
    <mergeCell ref="S9:T9"/>
    <mergeCell ref="S10:T10"/>
    <mergeCell ref="S11:T11"/>
    <mergeCell ref="S12:T12"/>
    <mergeCell ref="AA9:AB9"/>
    <mergeCell ref="AA10:AB10"/>
    <mergeCell ref="AA11:AB11"/>
    <mergeCell ref="AA12:AB12"/>
    <mergeCell ref="S14:Y14"/>
    <mergeCell ref="AA1:AG1"/>
    <mergeCell ref="AA2:AB2"/>
    <mergeCell ref="AA3:AB3"/>
    <mergeCell ref="AA4:AB4"/>
    <mergeCell ref="AA5:AB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workbookViewId="0" topLeftCell="A1">
      <pane ySplit="15" topLeftCell="BM16" activePane="bottomLeft" state="frozen"/>
      <selection pane="topLeft" activeCell="A1" sqref="A1"/>
      <selection pane="bottomLeft" activeCell="Y8" sqref="Y8"/>
    </sheetView>
  </sheetViews>
  <sheetFormatPr defaultColWidth="9.140625" defaultRowHeight="12" customHeight="1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101</v>
      </c>
      <c r="B1" s="13"/>
      <c r="C1" s="13"/>
      <c r="D1" s="13"/>
      <c r="E1" s="13"/>
      <c r="F1" s="13"/>
      <c r="G1" s="13"/>
      <c r="H1" s="13"/>
      <c r="I1" s="13"/>
      <c r="K1" s="13" t="s">
        <v>100</v>
      </c>
      <c r="L1" s="13"/>
      <c r="M1" s="13"/>
      <c r="N1" s="13"/>
      <c r="O1" s="13"/>
      <c r="P1" s="13"/>
      <c r="Q1" s="13"/>
      <c r="S1" s="13" t="s">
        <v>102</v>
      </c>
      <c r="T1" s="13"/>
      <c r="U1" s="13"/>
      <c r="V1" s="13"/>
      <c r="W1" s="13"/>
      <c r="X1" s="13"/>
      <c r="Y1" s="13"/>
      <c r="AA1" s="13" t="s">
        <v>94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43</v>
      </c>
      <c r="F3" s="8">
        <f>SUM(F4:F12)</f>
        <v>21</v>
      </c>
      <c r="G3" s="8">
        <f>SUM(G4:G12)</f>
        <v>1</v>
      </c>
      <c r="H3" s="8">
        <f>SUM(H4:H12)</f>
        <v>251</v>
      </c>
      <c r="I3" s="8">
        <f>SUM(I4:I12)</f>
        <v>178</v>
      </c>
      <c r="K3" s="16" t="s">
        <v>96</v>
      </c>
      <c r="L3" s="16"/>
      <c r="M3" s="8">
        <f>SUM(M4:M12)</f>
        <v>10</v>
      </c>
      <c r="N3" s="8">
        <f>SUM(N4:N12)</f>
        <v>11</v>
      </c>
      <c r="O3" s="8">
        <f>SUM(O4:O12)</f>
        <v>0</v>
      </c>
      <c r="P3" s="8">
        <f>SUM(P4:P12)</f>
        <v>70</v>
      </c>
      <c r="Q3" s="8">
        <f>SUM(Q4:Q12)</f>
        <v>71</v>
      </c>
      <c r="S3" s="16" t="s">
        <v>97</v>
      </c>
      <c r="T3" s="16"/>
      <c r="U3" s="8">
        <f>SUM(U4:U12)</f>
        <v>7</v>
      </c>
      <c r="V3" s="8">
        <f>SUM(V4:V12)</f>
        <v>3</v>
      </c>
      <c r="W3" s="8">
        <f>SUM(W4:W12)</f>
        <v>0</v>
      </c>
      <c r="X3" s="8">
        <f>SUM(X4:X12)</f>
        <v>28</v>
      </c>
      <c r="Y3" s="8">
        <f>SUM(Y4:Y12)</f>
        <v>21</v>
      </c>
      <c r="AA3" s="16" t="s">
        <v>98</v>
      </c>
      <c r="AB3" s="16"/>
      <c r="AC3" s="8">
        <f>SUM(AC4:AC12)</f>
        <v>2</v>
      </c>
      <c r="AD3" s="8">
        <f>SUM(AD4:AD12)</f>
        <v>0</v>
      </c>
      <c r="AE3" s="8">
        <f>SUM(AE4:AE12)</f>
        <v>0</v>
      </c>
      <c r="AF3" s="8">
        <f>SUM(AF4:AF12)</f>
        <v>13</v>
      </c>
      <c r="AG3" s="8">
        <f>SUM(AG4:AG12)</f>
        <v>7</v>
      </c>
    </row>
    <row r="4" spans="1:33" ht="12" customHeight="1">
      <c r="A4" s="14" t="s">
        <v>69</v>
      </c>
      <c r="B4" s="14"/>
      <c r="C4" s="14"/>
      <c r="D4" s="14"/>
      <c r="E4" s="4">
        <f>E28+E29+E30+E53+E54+E55</f>
        <v>4</v>
      </c>
      <c r="F4" s="4">
        <f>F28+F29+F30+F53+F54+F55</f>
        <v>2</v>
      </c>
      <c r="G4" s="4">
        <f>G28+G29+G30+G53+G54+G55</f>
        <v>0</v>
      </c>
      <c r="H4" s="4">
        <f>H28+H29+H30+H53+H54+H55</f>
        <v>20</v>
      </c>
      <c r="I4" s="4">
        <f>I28+I29+I30+I53+I54+I55</f>
        <v>16</v>
      </c>
      <c r="K4" s="14" t="s">
        <v>69</v>
      </c>
      <c r="L4" s="14"/>
      <c r="M4" s="4">
        <f>M27+M31+M33+M36</f>
        <v>3</v>
      </c>
      <c r="N4" s="4">
        <f>N27+N31+N33</f>
        <v>1</v>
      </c>
      <c r="O4" s="4">
        <f>O27+O31+O33</f>
        <v>0</v>
      </c>
      <c r="P4" s="4">
        <f>P27+P31+P33+P36</f>
        <v>17</v>
      </c>
      <c r="Q4" s="4">
        <f>Q27+Q31+Q33+Q36</f>
        <v>16</v>
      </c>
      <c r="S4" s="14" t="s">
        <v>69</v>
      </c>
      <c r="T4" s="14"/>
      <c r="U4" s="4">
        <f>U16+U23</f>
        <v>2</v>
      </c>
      <c r="V4" s="4">
        <f>V16+V23</f>
        <v>0</v>
      </c>
      <c r="W4" s="4">
        <f>W16+W23</f>
        <v>0</v>
      </c>
      <c r="X4" s="4">
        <f>X16+X23</f>
        <v>11</v>
      </c>
      <c r="Y4" s="4">
        <f>Y16+Y23</f>
        <v>5</v>
      </c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74</v>
      </c>
      <c r="B5" s="14"/>
      <c r="C5" s="14"/>
      <c r="D5" s="14"/>
      <c r="E5" s="4">
        <f>E16+E17+E31+E32+E67+E68+E69</f>
        <v>6</v>
      </c>
      <c r="F5" s="4">
        <f>F16+F17+F31+F32+F67+F68+F69</f>
        <v>1</v>
      </c>
      <c r="G5" s="4">
        <f>G16+G17+G31+G32+G67+G68+G69</f>
        <v>0</v>
      </c>
      <c r="H5" s="4">
        <f>H16+H17+H31+H32+H67+H68+H69</f>
        <v>34</v>
      </c>
      <c r="I5" s="4">
        <f>I16+I17+I31+I32+I67+I68+I69</f>
        <v>23</v>
      </c>
      <c r="K5" s="14" t="s">
        <v>74</v>
      </c>
      <c r="L5" s="14"/>
      <c r="M5" s="4">
        <f>M18+M25+M26+M28+M34</f>
        <v>0</v>
      </c>
      <c r="N5" s="4">
        <f>N18+N25+N26+N28+N34+N35</f>
        <v>6</v>
      </c>
      <c r="O5" s="4">
        <f>O18+O25+O26+O28+O34</f>
        <v>0</v>
      </c>
      <c r="P5" s="4">
        <f>P18+P25+P26+P28+P34+P35</f>
        <v>11</v>
      </c>
      <c r="Q5" s="4">
        <f>Q18+Q25+Q26+Q28+Q34+Q35</f>
        <v>22</v>
      </c>
      <c r="S5" s="14" t="s">
        <v>74</v>
      </c>
      <c r="T5" s="14"/>
      <c r="U5" s="4">
        <f>U17+U18</f>
        <v>1</v>
      </c>
      <c r="V5" s="4">
        <f>V17+V18</f>
        <v>1</v>
      </c>
      <c r="W5" s="4">
        <f>W17+W18</f>
        <v>0</v>
      </c>
      <c r="X5" s="4">
        <f>X17+X18</f>
        <v>6</v>
      </c>
      <c r="Y5" s="4">
        <f>Y17+Y18</f>
        <v>8</v>
      </c>
      <c r="AA5" s="14" t="s">
        <v>74</v>
      </c>
      <c r="AB5" s="14"/>
      <c r="AC5" s="4"/>
      <c r="AD5" s="4"/>
      <c r="AE5" s="4"/>
      <c r="AF5" s="4"/>
      <c r="AG5" s="4"/>
    </row>
    <row r="6" spans="1:33" ht="12" customHeight="1">
      <c r="A6" s="14" t="s">
        <v>75</v>
      </c>
      <c r="B6" s="14"/>
      <c r="C6" s="14"/>
      <c r="D6" s="14"/>
      <c r="E6" s="4">
        <f>E34+E35+E44+E45+E59+E60</f>
        <v>6</v>
      </c>
      <c r="F6" s="4">
        <f>F34+F35+F44+F45+F59+F60</f>
        <v>0</v>
      </c>
      <c r="G6" s="4">
        <f>G34+G35+G44+G45+G59+G60</f>
        <v>0</v>
      </c>
      <c r="H6" s="4">
        <f>H34+H35+H44+H45+H59+H60</f>
        <v>36</v>
      </c>
      <c r="I6" s="4">
        <f>I34+I35+I44+I45+I59+I60</f>
        <v>9</v>
      </c>
      <c r="K6" s="14" t="s">
        <v>75</v>
      </c>
      <c r="L6" s="14"/>
      <c r="M6" s="4"/>
      <c r="N6" s="4"/>
      <c r="O6" s="4"/>
      <c r="P6" s="4"/>
      <c r="Q6" s="4"/>
      <c r="S6" s="14" t="s">
        <v>75</v>
      </c>
      <c r="T6" s="14"/>
      <c r="U6" s="4"/>
      <c r="V6" s="4"/>
      <c r="W6" s="4"/>
      <c r="X6" s="4"/>
      <c r="Y6" s="4"/>
      <c r="AA6" s="14" t="s">
        <v>75</v>
      </c>
      <c r="AB6" s="14"/>
      <c r="AC6" s="4"/>
      <c r="AD6" s="4"/>
      <c r="AE6" s="4"/>
      <c r="AF6" s="4"/>
      <c r="AG6" s="4"/>
    </row>
    <row r="7" spans="1:33" ht="12" customHeight="1">
      <c r="A7" s="14" t="s">
        <v>83</v>
      </c>
      <c r="B7" s="14"/>
      <c r="C7" s="14"/>
      <c r="D7" s="14"/>
      <c r="E7" s="4">
        <f>E64+E65+E66</f>
        <v>2</v>
      </c>
      <c r="F7" s="4">
        <f>F64+F65+F66</f>
        <v>1</v>
      </c>
      <c r="G7" s="4">
        <f>G64+G65+G66</f>
        <v>0</v>
      </c>
      <c r="H7" s="4">
        <f>H64+H65+H66</f>
        <v>10</v>
      </c>
      <c r="I7" s="4">
        <f>I64+I65+I66</f>
        <v>9</v>
      </c>
      <c r="K7" s="14" t="s">
        <v>83</v>
      </c>
      <c r="L7" s="14"/>
      <c r="M7" s="4">
        <f>M22+M24</f>
        <v>2</v>
      </c>
      <c r="N7" s="4">
        <f>N22+N24</f>
        <v>0</v>
      </c>
      <c r="O7" s="4">
        <f>O22+O24</f>
        <v>0</v>
      </c>
      <c r="P7" s="4">
        <f>P22+P24</f>
        <v>7</v>
      </c>
      <c r="Q7" s="4">
        <f>Q22+Q24</f>
        <v>4</v>
      </c>
      <c r="S7" s="14" t="s">
        <v>83</v>
      </c>
      <c r="T7" s="14"/>
      <c r="U7" s="4">
        <f>U19+U24</f>
        <v>2</v>
      </c>
      <c r="V7" s="4">
        <f>V19+V24+V25</f>
        <v>1</v>
      </c>
      <c r="W7" s="4">
        <f>W19+W24</f>
        <v>0</v>
      </c>
      <c r="X7" s="4">
        <f>X19+X24+X25</f>
        <v>4</v>
      </c>
      <c r="Y7" s="4">
        <f>Y19+Y24+Y25</f>
        <v>3</v>
      </c>
      <c r="AA7" s="14" t="s">
        <v>83</v>
      </c>
      <c r="AB7" s="14"/>
      <c r="AC7" s="4">
        <f>AC16+AC17</f>
        <v>2</v>
      </c>
      <c r="AD7" s="4">
        <f>AD16+AD17</f>
        <v>0</v>
      </c>
      <c r="AE7" s="4">
        <f>AE16+AE17</f>
        <v>0</v>
      </c>
      <c r="AF7" s="4">
        <f>AF16+AF17</f>
        <v>13</v>
      </c>
      <c r="AG7" s="4">
        <f>AG16+AG17</f>
        <v>7</v>
      </c>
    </row>
    <row r="8" spans="1:33" ht="12" customHeight="1">
      <c r="A8" s="14" t="s">
        <v>76</v>
      </c>
      <c r="B8" s="14"/>
      <c r="C8" s="14"/>
      <c r="D8" s="14"/>
      <c r="E8" s="4">
        <f>E27+E33+E38+E39+E40+E70+E71+E72+E79+E80</f>
        <v>7</v>
      </c>
      <c r="F8" s="4">
        <f>F27+F33+F38+F39+F40+F70+F71+F72</f>
        <v>3</v>
      </c>
      <c r="G8" s="4">
        <f>G27+G33+G38+G39+G40+G70+G71+G72</f>
        <v>0</v>
      </c>
      <c r="H8" s="4">
        <f>H27+H33+H38+H39+H40+H70+H71+H72+H79+H80</f>
        <v>38</v>
      </c>
      <c r="I8" s="4">
        <f>I27+I33+I38+I39+I40+I70+I71+I72+I79+I80</f>
        <v>26</v>
      </c>
      <c r="K8" s="14" t="s">
        <v>76</v>
      </c>
      <c r="L8" s="14"/>
      <c r="M8" s="4"/>
      <c r="N8" s="4"/>
      <c r="O8" s="4"/>
      <c r="P8" s="4"/>
      <c r="Q8" s="4"/>
      <c r="S8" s="14" t="s">
        <v>76</v>
      </c>
      <c r="T8" s="14"/>
      <c r="U8" s="4"/>
      <c r="V8" s="4"/>
      <c r="W8" s="4"/>
      <c r="X8" s="4"/>
      <c r="Y8" s="4"/>
      <c r="AA8" s="14" t="s">
        <v>76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E18+E19+E77+E78</f>
        <v>3</v>
      </c>
      <c r="F9" s="4">
        <f>F18+F19+F76</f>
        <v>1</v>
      </c>
      <c r="G9" s="4">
        <f>G18+G19</f>
        <v>1</v>
      </c>
      <c r="H9" s="4">
        <f>H18+H19+H76+H77+H78</f>
        <v>16</v>
      </c>
      <c r="I9" s="4">
        <f>I18+I19+I76+I77+I78</f>
        <v>13</v>
      </c>
      <c r="K9" s="14" t="s">
        <v>77</v>
      </c>
      <c r="L9" s="14"/>
      <c r="M9" s="4">
        <f>M20+M29+M30</f>
        <v>2</v>
      </c>
      <c r="N9" s="4">
        <f>N20+N29+N30</f>
        <v>1</v>
      </c>
      <c r="O9" s="4">
        <f>O20+O29+O30</f>
        <v>0</v>
      </c>
      <c r="P9" s="4">
        <f>P20+P29+P30</f>
        <v>13</v>
      </c>
      <c r="Q9" s="4">
        <f>Q20+Q29+Q30</f>
        <v>7</v>
      </c>
      <c r="S9" s="14" t="s">
        <v>77</v>
      </c>
      <c r="T9" s="14"/>
      <c r="U9" s="4">
        <f>U21+U22</f>
        <v>1</v>
      </c>
      <c r="V9" s="4">
        <f>V21+V22</f>
        <v>1</v>
      </c>
      <c r="W9" s="4">
        <f>W21+W22</f>
        <v>0</v>
      </c>
      <c r="X9" s="4">
        <f>X21+X22</f>
        <v>4</v>
      </c>
      <c r="Y9" s="4">
        <f>Y21+Y22</f>
        <v>3</v>
      </c>
      <c r="AA9" s="14" t="s">
        <v>77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>
        <f>E20+E24+E25+E26+E36+E37+E73+E74+E75</f>
        <v>5</v>
      </c>
      <c r="F10" s="4">
        <f>F20+F24+F25+F26+F36+F37+F73+F74+F75</f>
        <v>4</v>
      </c>
      <c r="G10" s="4">
        <f>G20+G24+G25+G26+G36+G37+G73+G74+G75</f>
        <v>0</v>
      </c>
      <c r="H10" s="4">
        <f>H20+H24+H25+H26+H36+H37+H73+H74+H75</f>
        <v>39</v>
      </c>
      <c r="I10" s="4">
        <f>I20+I24+I25+I26+I36+I37+I73+I74+I75</f>
        <v>26</v>
      </c>
      <c r="K10" s="14" t="s">
        <v>78</v>
      </c>
      <c r="L10" s="14"/>
      <c r="M10" s="4">
        <f>M21</f>
        <v>1</v>
      </c>
      <c r="N10" s="4">
        <f>N21</f>
        <v>0</v>
      </c>
      <c r="O10" s="4">
        <f>O21</f>
        <v>0</v>
      </c>
      <c r="P10" s="4">
        <f>P21</f>
        <v>5</v>
      </c>
      <c r="Q10" s="4">
        <f>Q21</f>
        <v>2</v>
      </c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>
        <f>E21+E22+E23+E41+E42+E43+E46+E47+E48+E49+E50+E51+E52+E56+E57+E58</f>
        <v>8</v>
      </c>
      <c r="F11" s="4">
        <f>F21+F22+F23+F41+F42+F43+F46+F47+F48+F49+F50+F51+F52+F56+F57+F58</f>
        <v>8</v>
      </c>
      <c r="G11" s="4">
        <f>G21+G22+G23+G41+G42+G43+G46+G47+G48+G49+G50+G51+G52+G56+G57+G58</f>
        <v>0</v>
      </c>
      <c r="H11" s="4">
        <f>H21+H22+H23+H41+H42+H43+H46+H47+H48+H49+H50+H51+H52+H56+H57+H58</f>
        <v>51</v>
      </c>
      <c r="I11" s="4">
        <f>I21+I22+I23+I41+I42+I43+I46+I47+I48+I49+I50+I51+I52+I56+I57+I58</f>
        <v>51</v>
      </c>
      <c r="K11" s="14" t="s">
        <v>79</v>
      </c>
      <c r="L11" s="14"/>
      <c r="M11" s="4">
        <f>M16+M17+M19+M23</f>
        <v>2</v>
      </c>
      <c r="N11" s="4">
        <f>N16+N17+N19+N23</f>
        <v>2</v>
      </c>
      <c r="O11" s="4">
        <f>O16+O17+O19+O23</f>
        <v>0</v>
      </c>
      <c r="P11" s="4">
        <f>P16+P17+P19+P23</f>
        <v>16</v>
      </c>
      <c r="Q11" s="4">
        <f>Q16+Q17+Q19+Q23</f>
        <v>17</v>
      </c>
      <c r="S11" s="14" t="s">
        <v>79</v>
      </c>
      <c r="T11" s="14"/>
      <c r="U11" s="4">
        <f>U20</f>
        <v>1</v>
      </c>
      <c r="V11" s="4">
        <f>V20</f>
        <v>0</v>
      </c>
      <c r="W11" s="4">
        <f>W20</f>
        <v>0</v>
      </c>
      <c r="X11" s="4">
        <f>X20</f>
        <v>3</v>
      </c>
      <c r="Y11" s="4">
        <f>Y20</f>
        <v>2</v>
      </c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>
        <f>E61+E62+E63</f>
        <v>2</v>
      </c>
      <c r="F12" s="4">
        <f>F61+F62+F63</f>
        <v>1</v>
      </c>
      <c r="G12" s="4">
        <f>G61+G62+G63</f>
        <v>0</v>
      </c>
      <c r="H12" s="4">
        <f>H61+H62+H63</f>
        <v>7</v>
      </c>
      <c r="I12" s="4">
        <f>I61+I62+I63</f>
        <v>5</v>
      </c>
      <c r="K12" s="14" t="s">
        <v>80</v>
      </c>
      <c r="L12" s="14"/>
      <c r="M12" s="4">
        <f>M32</f>
        <v>0</v>
      </c>
      <c r="N12" s="4">
        <f>N32</f>
        <v>1</v>
      </c>
      <c r="O12" s="4">
        <f>O32</f>
        <v>0</v>
      </c>
      <c r="P12" s="4">
        <f>P32</f>
        <v>1</v>
      </c>
      <c r="Q12" s="4">
        <f>Q32</f>
        <v>3</v>
      </c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4" spans="1:33" ht="12" customHeight="1">
      <c r="A14" s="13" t="s">
        <v>91</v>
      </c>
      <c r="B14" s="13"/>
      <c r="C14" s="13"/>
      <c r="D14" s="13"/>
      <c r="E14" s="13"/>
      <c r="F14" s="13"/>
      <c r="G14" s="13"/>
      <c r="H14" s="13"/>
      <c r="I14" s="13"/>
      <c r="K14" s="13" t="s">
        <v>92</v>
      </c>
      <c r="L14" s="13"/>
      <c r="M14" s="13"/>
      <c r="N14" s="13"/>
      <c r="O14" s="13"/>
      <c r="P14" s="13"/>
      <c r="Q14" s="13"/>
      <c r="S14" s="13" t="s">
        <v>93</v>
      </c>
      <c r="T14" s="13"/>
      <c r="U14" s="13"/>
      <c r="V14" s="13"/>
      <c r="W14" s="13"/>
      <c r="X14" s="13"/>
      <c r="Y14" s="13"/>
      <c r="AA14" s="13" t="s">
        <v>94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1985</v>
      </c>
      <c r="B16" s="6">
        <v>1</v>
      </c>
      <c r="C16" s="12" t="s">
        <v>52</v>
      </c>
      <c r="D16" s="1" t="s">
        <v>74</v>
      </c>
      <c r="E16" s="1">
        <v>1</v>
      </c>
      <c r="H16" s="1">
        <v>7</v>
      </c>
      <c r="I16" s="1">
        <v>4</v>
      </c>
      <c r="K16" s="6">
        <v>1985</v>
      </c>
      <c r="L16" s="1" t="s">
        <v>79</v>
      </c>
      <c r="N16" s="1">
        <v>1</v>
      </c>
      <c r="P16" s="1">
        <v>2</v>
      </c>
      <c r="Q16" s="1">
        <v>5</v>
      </c>
      <c r="S16" s="6">
        <v>1986</v>
      </c>
      <c r="T16" s="1" t="s">
        <v>69</v>
      </c>
      <c r="U16" s="1">
        <v>1</v>
      </c>
      <c r="X16" s="1">
        <v>9</v>
      </c>
      <c r="Y16" s="1">
        <v>4</v>
      </c>
      <c r="AA16" s="6">
        <v>1985</v>
      </c>
      <c r="AB16" s="1" t="s">
        <v>83</v>
      </c>
      <c r="AC16" s="1">
        <v>1</v>
      </c>
      <c r="AF16" s="1">
        <v>6</v>
      </c>
      <c r="AG16" s="1">
        <v>4</v>
      </c>
    </row>
    <row r="17" spans="1:33" ht="12" customHeight="1">
      <c r="A17" s="6">
        <v>1985</v>
      </c>
      <c r="B17" s="6">
        <v>2</v>
      </c>
      <c r="C17" s="12" t="s">
        <v>52</v>
      </c>
      <c r="D17" s="1" t="s">
        <v>74</v>
      </c>
      <c r="E17" s="1">
        <v>1</v>
      </c>
      <c r="H17" s="1">
        <v>4</v>
      </c>
      <c r="I17" s="1">
        <v>2</v>
      </c>
      <c r="K17" s="6">
        <v>1986</v>
      </c>
      <c r="L17" s="1" t="s">
        <v>79</v>
      </c>
      <c r="M17" s="1">
        <v>1</v>
      </c>
      <c r="P17" s="1">
        <v>3</v>
      </c>
      <c r="Q17" s="1">
        <v>2</v>
      </c>
      <c r="S17" s="6">
        <v>1991</v>
      </c>
      <c r="T17" s="1" t="s">
        <v>74</v>
      </c>
      <c r="U17" s="1">
        <v>1</v>
      </c>
      <c r="X17" s="1">
        <v>4</v>
      </c>
      <c r="Y17" s="1">
        <v>3</v>
      </c>
      <c r="Z17" s="1" t="s">
        <v>87</v>
      </c>
      <c r="AA17" s="6">
        <v>1996</v>
      </c>
      <c r="AB17" s="1" t="s">
        <v>83</v>
      </c>
      <c r="AC17" s="1">
        <v>1</v>
      </c>
      <c r="AF17" s="1">
        <v>7</v>
      </c>
      <c r="AG17" s="1">
        <v>3</v>
      </c>
    </row>
    <row r="18" spans="1:25" ht="12" customHeight="1">
      <c r="A18" s="6">
        <v>1986</v>
      </c>
      <c r="B18" s="6">
        <v>1</v>
      </c>
      <c r="C18" s="12" t="s">
        <v>52</v>
      </c>
      <c r="D18" s="1" t="s">
        <v>77</v>
      </c>
      <c r="G18" s="1">
        <v>1</v>
      </c>
      <c r="H18" s="1">
        <v>1</v>
      </c>
      <c r="I18" s="1">
        <v>1</v>
      </c>
      <c r="K18" s="6">
        <v>1990</v>
      </c>
      <c r="L18" s="1" t="s">
        <v>74</v>
      </c>
      <c r="N18" s="1">
        <v>1</v>
      </c>
      <c r="P18" s="1">
        <v>1</v>
      </c>
      <c r="Q18" s="1">
        <v>3</v>
      </c>
      <c r="S18" s="6">
        <v>1993</v>
      </c>
      <c r="T18" s="1" t="s">
        <v>74</v>
      </c>
      <c r="V18" s="1">
        <v>1</v>
      </c>
      <c r="X18" s="1">
        <v>2</v>
      </c>
      <c r="Y18" s="1">
        <v>5</v>
      </c>
    </row>
    <row r="19" spans="1:25" ht="12" customHeight="1">
      <c r="A19" s="6">
        <v>1986</v>
      </c>
      <c r="B19" s="6">
        <v>2</v>
      </c>
      <c r="C19" s="12" t="s">
        <v>52</v>
      </c>
      <c r="D19" s="1" t="s">
        <v>77</v>
      </c>
      <c r="E19" s="1">
        <v>1</v>
      </c>
      <c r="H19" s="1">
        <v>4</v>
      </c>
      <c r="I19" s="1">
        <v>3</v>
      </c>
      <c r="K19" s="6">
        <v>1991</v>
      </c>
      <c r="L19" s="1" t="s">
        <v>79</v>
      </c>
      <c r="M19" s="1">
        <v>1</v>
      </c>
      <c r="P19" s="1">
        <v>7</v>
      </c>
      <c r="Q19" s="1">
        <v>5</v>
      </c>
      <c r="S19" s="6">
        <v>1994</v>
      </c>
      <c r="T19" s="1" t="s">
        <v>83</v>
      </c>
      <c r="U19" s="1">
        <v>1</v>
      </c>
      <c r="X19" s="1">
        <v>3</v>
      </c>
      <c r="Y19" s="1">
        <v>2</v>
      </c>
    </row>
    <row r="20" spans="1:25" ht="12" customHeight="1">
      <c r="A20" s="6">
        <v>1987</v>
      </c>
      <c r="C20" s="12" t="s">
        <v>52</v>
      </c>
      <c r="D20" s="1" t="s">
        <v>78</v>
      </c>
      <c r="F20" s="1">
        <v>1</v>
      </c>
      <c r="H20" s="1">
        <v>2</v>
      </c>
      <c r="I20" s="1">
        <v>3</v>
      </c>
      <c r="K20" s="6">
        <v>1993</v>
      </c>
      <c r="L20" s="1" t="s">
        <v>77</v>
      </c>
      <c r="M20" s="1">
        <v>1</v>
      </c>
      <c r="P20" s="1">
        <v>2</v>
      </c>
      <c r="Q20" s="1">
        <v>0</v>
      </c>
      <c r="S20" s="6">
        <v>1995</v>
      </c>
      <c r="T20" s="1" t="s">
        <v>79</v>
      </c>
      <c r="U20" s="1">
        <v>1</v>
      </c>
      <c r="X20" s="1">
        <v>3</v>
      </c>
      <c r="Y20" s="1">
        <v>2</v>
      </c>
    </row>
    <row r="21" spans="1:25" ht="12" customHeight="1">
      <c r="A21" s="6">
        <v>1988</v>
      </c>
      <c r="B21" s="6">
        <v>1</v>
      </c>
      <c r="C21" s="12" t="s">
        <v>52</v>
      </c>
      <c r="D21" s="1" t="s">
        <v>79</v>
      </c>
      <c r="F21" s="1">
        <v>1</v>
      </c>
      <c r="H21" s="1">
        <v>2</v>
      </c>
      <c r="I21" s="1">
        <v>3</v>
      </c>
      <c r="K21" s="6">
        <v>1994</v>
      </c>
      <c r="L21" s="1" t="s">
        <v>78</v>
      </c>
      <c r="M21" s="1">
        <v>1</v>
      </c>
      <c r="P21" s="1">
        <v>5</v>
      </c>
      <c r="Q21" s="1">
        <v>2</v>
      </c>
      <c r="S21" s="6">
        <v>1997</v>
      </c>
      <c r="T21" s="1" t="s">
        <v>77</v>
      </c>
      <c r="U21" s="1">
        <v>1</v>
      </c>
      <c r="X21" s="1">
        <v>4</v>
      </c>
      <c r="Y21" s="1">
        <v>2</v>
      </c>
    </row>
    <row r="22" spans="1:26" ht="12" customHeight="1">
      <c r="A22" s="6">
        <v>1988</v>
      </c>
      <c r="B22" s="6">
        <v>2</v>
      </c>
      <c r="C22" s="12" t="s">
        <v>52</v>
      </c>
      <c r="D22" s="1" t="s">
        <v>79</v>
      </c>
      <c r="F22" s="1">
        <v>1</v>
      </c>
      <c r="H22" s="1">
        <v>4</v>
      </c>
      <c r="I22" s="1">
        <v>6</v>
      </c>
      <c r="K22" s="6">
        <v>1995</v>
      </c>
      <c r="L22" s="1" t="s">
        <v>83</v>
      </c>
      <c r="M22" s="1">
        <v>1</v>
      </c>
      <c r="P22" s="1">
        <v>4</v>
      </c>
      <c r="Q22" s="1">
        <v>2</v>
      </c>
      <c r="S22" s="6">
        <v>2003</v>
      </c>
      <c r="T22" s="1" t="s">
        <v>77</v>
      </c>
      <c r="V22" s="1">
        <v>1</v>
      </c>
      <c r="X22" s="1">
        <v>0</v>
      </c>
      <c r="Y22" s="1">
        <v>1</v>
      </c>
      <c r="Z22" s="1" t="s">
        <v>87</v>
      </c>
    </row>
    <row r="23" spans="1:26" ht="12" customHeight="1">
      <c r="A23" s="6">
        <v>1989</v>
      </c>
      <c r="C23" s="12" t="s">
        <v>51</v>
      </c>
      <c r="D23" s="1" t="s">
        <v>79</v>
      </c>
      <c r="F23" s="1">
        <v>1</v>
      </c>
      <c r="H23" s="1">
        <v>2</v>
      </c>
      <c r="I23" s="1">
        <v>3</v>
      </c>
      <c r="K23" s="6">
        <v>1996</v>
      </c>
      <c r="L23" s="1" t="s">
        <v>79</v>
      </c>
      <c r="N23" s="1">
        <v>1</v>
      </c>
      <c r="P23" s="1">
        <v>4</v>
      </c>
      <c r="Q23" s="1">
        <v>5</v>
      </c>
      <c r="S23" s="6">
        <v>2006</v>
      </c>
      <c r="T23" s="1" t="s">
        <v>69</v>
      </c>
      <c r="U23" s="1">
        <v>1</v>
      </c>
      <c r="X23" s="1">
        <v>2</v>
      </c>
      <c r="Y23" s="1">
        <v>1</v>
      </c>
      <c r="Z23" s="1" t="s">
        <v>87</v>
      </c>
    </row>
    <row r="24" spans="1:25" ht="12" customHeight="1">
      <c r="A24" s="6">
        <v>1990</v>
      </c>
      <c r="B24" s="6">
        <v>1</v>
      </c>
      <c r="C24" s="12" t="s">
        <v>52</v>
      </c>
      <c r="D24" s="1" t="s">
        <v>78</v>
      </c>
      <c r="F24" s="1">
        <v>1</v>
      </c>
      <c r="H24" s="1">
        <v>3</v>
      </c>
      <c r="I24" s="1">
        <v>4</v>
      </c>
      <c r="K24" s="6">
        <v>1997</v>
      </c>
      <c r="L24" s="1" t="s">
        <v>83</v>
      </c>
      <c r="M24" s="1">
        <v>1</v>
      </c>
      <c r="P24" s="1">
        <v>3</v>
      </c>
      <c r="Q24" s="1">
        <v>2</v>
      </c>
      <c r="S24" s="6">
        <v>2009</v>
      </c>
      <c r="T24" s="1" t="s">
        <v>83</v>
      </c>
      <c r="U24" s="1">
        <v>1</v>
      </c>
      <c r="X24" s="1">
        <v>1</v>
      </c>
      <c r="Y24" s="1">
        <v>0</v>
      </c>
    </row>
    <row r="25" spans="1:25" ht="12" customHeight="1">
      <c r="A25" s="6">
        <v>1990</v>
      </c>
      <c r="B25" s="6">
        <v>2</v>
      </c>
      <c r="C25" s="12" t="s">
        <v>52</v>
      </c>
      <c r="D25" s="1" t="s">
        <v>78</v>
      </c>
      <c r="E25" s="1">
        <v>1</v>
      </c>
      <c r="H25" s="1">
        <v>5</v>
      </c>
      <c r="I25" s="1">
        <v>2</v>
      </c>
      <c r="K25" s="6">
        <v>2000</v>
      </c>
      <c r="L25" s="1" t="s">
        <v>74</v>
      </c>
      <c r="N25" s="1">
        <v>1</v>
      </c>
      <c r="P25" s="1">
        <v>2</v>
      </c>
      <c r="Q25" s="1">
        <v>4</v>
      </c>
      <c r="S25" s="6">
        <v>2013</v>
      </c>
      <c r="T25" s="1" t="s">
        <v>83</v>
      </c>
      <c r="V25" s="1">
        <v>1</v>
      </c>
      <c r="X25" s="1">
        <v>0</v>
      </c>
      <c r="Y25" s="1">
        <v>1</v>
      </c>
    </row>
    <row r="26" spans="1:17" ht="12" customHeight="1">
      <c r="A26" s="6">
        <v>1990</v>
      </c>
      <c r="B26" s="6">
        <v>3</v>
      </c>
      <c r="C26" s="12" t="s">
        <v>52</v>
      </c>
      <c r="D26" s="1" t="s">
        <v>78</v>
      </c>
      <c r="E26" s="1">
        <v>1</v>
      </c>
      <c r="H26" s="1">
        <v>5</v>
      </c>
      <c r="I26" s="1">
        <v>3</v>
      </c>
      <c r="K26" s="6">
        <v>2002</v>
      </c>
      <c r="L26" s="1" t="s">
        <v>74</v>
      </c>
      <c r="N26" s="1">
        <v>1</v>
      </c>
      <c r="P26" s="1">
        <v>3</v>
      </c>
      <c r="Q26" s="1">
        <v>4</v>
      </c>
    </row>
    <row r="27" spans="1:18" ht="12" customHeight="1">
      <c r="A27" s="6">
        <v>1991</v>
      </c>
      <c r="C27" s="12" t="s">
        <v>52</v>
      </c>
      <c r="D27" s="1" t="s">
        <v>76</v>
      </c>
      <c r="E27" s="1">
        <v>1</v>
      </c>
      <c r="H27" s="1">
        <v>7</v>
      </c>
      <c r="I27" s="1">
        <v>1</v>
      </c>
      <c r="K27" s="6">
        <v>2003</v>
      </c>
      <c r="L27" s="1" t="s">
        <v>69</v>
      </c>
      <c r="M27" s="1">
        <v>1</v>
      </c>
      <c r="P27" s="1">
        <v>6</v>
      </c>
      <c r="Q27" s="1">
        <v>5</v>
      </c>
      <c r="R27" s="1" t="s">
        <v>88</v>
      </c>
    </row>
    <row r="28" spans="1:17" ht="12" customHeight="1">
      <c r="A28" s="6">
        <v>1992</v>
      </c>
      <c r="C28" s="12" t="s">
        <v>52</v>
      </c>
      <c r="D28" s="1" t="s">
        <v>69</v>
      </c>
      <c r="F28" s="1">
        <v>1</v>
      </c>
      <c r="H28" s="1">
        <v>2</v>
      </c>
      <c r="I28" s="1">
        <v>5</v>
      </c>
      <c r="K28" s="6">
        <v>2004</v>
      </c>
      <c r="L28" s="1" t="s">
        <v>74</v>
      </c>
      <c r="N28" s="1">
        <v>1</v>
      </c>
      <c r="P28" s="1">
        <v>0</v>
      </c>
      <c r="Q28" s="1">
        <v>1</v>
      </c>
    </row>
    <row r="29" spans="1:17" ht="12" customHeight="1">
      <c r="A29" s="6">
        <v>1993</v>
      </c>
      <c r="B29" s="6">
        <v>1</v>
      </c>
      <c r="C29" s="12" t="s">
        <v>52</v>
      </c>
      <c r="D29" s="1" t="s">
        <v>69</v>
      </c>
      <c r="E29" s="1">
        <v>1</v>
      </c>
      <c r="H29" s="1">
        <v>6</v>
      </c>
      <c r="I29" s="1">
        <v>2</v>
      </c>
      <c r="K29" s="6">
        <v>2005</v>
      </c>
      <c r="L29" s="1" t="s">
        <v>77</v>
      </c>
      <c r="N29" s="1">
        <v>1</v>
      </c>
      <c r="P29" s="1">
        <v>2</v>
      </c>
      <c r="Q29" s="1">
        <v>5</v>
      </c>
    </row>
    <row r="30" spans="1:17" ht="12" customHeight="1">
      <c r="A30" s="6">
        <v>1993</v>
      </c>
      <c r="B30" s="6">
        <v>2</v>
      </c>
      <c r="C30" s="12" t="s">
        <v>52</v>
      </c>
      <c r="D30" s="1" t="s">
        <v>69</v>
      </c>
      <c r="E30" s="1">
        <v>1</v>
      </c>
      <c r="H30" s="1">
        <v>5</v>
      </c>
      <c r="I30" s="1">
        <v>1</v>
      </c>
      <c r="K30" s="6">
        <v>2006</v>
      </c>
      <c r="L30" s="1" t="s">
        <v>77</v>
      </c>
      <c r="M30" s="1">
        <v>1</v>
      </c>
      <c r="P30" s="1">
        <v>9</v>
      </c>
      <c r="Q30" s="1">
        <v>2</v>
      </c>
    </row>
    <row r="31" spans="1:17" ht="12" customHeight="1">
      <c r="A31" s="6">
        <v>1994</v>
      </c>
      <c r="B31" s="6">
        <v>1</v>
      </c>
      <c r="C31" s="12" t="s">
        <v>52</v>
      </c>
      <c r="D31" s="1" t="s">
        <v>74</v>
      </c>
      <c r="E31" s="1">
        <v>1</v>
      </c>
      <c r="H31" s="1">
        <v>8</v>
      </c>
      <c r="I31" s="1">
        <v>5</v>
      </c>
      <c r="K31" s="6">
        <v>2007</v>
      </c>
      <c r="L31" s="1" t="s">
        <v>69</v>
      </c>
      <c r="N31" s="1">
        <v>1</v>
      </c>
      <c r="P31" s="1">
        <v>2</v>
      </c>
      <c r="Q31" s="1">
        <v>6</v>
      </c>
    </row>
    <row r="32" spans="1:17" ht="12" customHeight="1">
      <c r="A32" s="6">
        <v>1994</v>
      </c>
      <c r="B32" s="6">
        <v>2</v>
      </c>
      <c r="C32" s="12" t="s">
        <v>52</v>
      </c>
      <c r="D32" s="1" t="s">
        <v>74</v>
      </c>
      <c r="E32" s="1">
        <v>1</v>
      </c>
      <c r="H32" s="1">
        <v>4</v>
      </c>
      <c r="I32" s="1">
        <v>3</v>
      </c>
      <c r="K32" s="6">
        <v>2008</v>
      </c>
      <c r="L32" s="1" t="s">
        <v>80</v>
      </c>
      <c r="N32" s="1">
        <v>1</v>
      </c>
      <c r="P32" s="1">
        <v>1</v>
      </c>
      <c r="Q32" s="1">
        <v>3</v>
      </c>
    </row>
    <row r="33" spans="1:17" ht="12" customHeight="1">
      <c r="A33" s="6">
        <v>1995</v>
      </c>
      <c r="C33" s="12" t="s">
        <v>52</v>
      </c>
      <c r="D33" s="1" t="s">
        <v>76</v>
      </c>
      <c r="E33" s="1">
        <v>1</v>
      </c>
      <c r="H33" s="1">
        <v>4</v>
      </c>
      <c r="I33" s="1">
        <v>3</v>
      </c>
      <c r="K33" s="6">
        <v>2009</v>
      </c>
      <c r="L33" s="1" t="s">
        <v>69</v>
      </c>
      <c r="M33" s="1">
        <v>1</v>
      </c>
      <c r="P33" s="1">
        <v>3</v>
      </c>
      <c r="Q33" s="1">
        <v>2</v>
      </c>
    </row>
    <row r="34" spans="1:17" ht="12" customHeight="1">
      <c r="A34" s="6">
        <v>1996</v>
      </c>
      <c r="B34" s="6">
        <v>1</v>
      </c>
      <c r="C34" s="12" t="s">
        <v>52</v>
      </c>
      <c r="D34" s="1" t="s">
        <v>75</v>
      </c>
      <c r="E34" s="1">
        <v>1</v>
      </c>
      <c r="H34" s="1">
        <v>5</v>
      </c>
      <c r="I34" s="1">
        <v>2</v>
      </c>
      <c r="K34" s="6">
        <v>2010</v>
      </c>
      <c r="L34" s="1" t="s">
        <v>74</v>
      </c>
      <c r="N34" s="1">
        <v>1</v>
      </c>
      <c r="P34" s="1">
        <v>2</v>
      </c>
      <c r="Q34" s="1">
        <v>5</v>
      </c>
    </row>
    <row r="35" spans="1:17" ht="12" customHeight="1">
      <c r="A35" s="6">
        <v>1996</v>
      </c>
      <c r="B35" s="6">
        <v>2</v>
      </c>
      <c r="C35" s="12" t="s">
        <v>52</v>
      </c>
      <c r="D35" s="1" t="s">
        <v>75</v>
      </c>
      <c r="E35" s="1">
        <v>1</v>
      </c>
      <c r="H35" s="1">
        <v>14</v>
      </c>
      <c r="I35" s="1">
        <v>1</v>
      </c>
      <c r="K35" s="6">
        <v>2012</v>
      </c>
      <c r="L35" s="1" t="s">
        <v>74</v>
      </c>
      <c r="N35" s="1">
        <v>1</v>
      </c>
      <c r="P35" s="1">
        <v>3</v>
      </c>
      <c r="Q35" s="1">
        <v>5</v>
      </c>
    </row>
    <row r="36" spans="1:17" ht="12" customHeight="1">
      <c r="A36" s="6">
        <v>1997</v>
      </c>
      <c r="B36" s="6">
        <v>1</v>
      </c>
      <c r="C36" s="12" t="s">
        <v>52</v>
      </c>
      <c r="D36" s="1" t="s">
        <v>78</v>
      </c>
      <c r="E36" s="1">
        <v>1</v>
      </c>
      <c r="H36" s="1">
        <v>6</v>
      </c>
      <c r="I36" s="1">
        <v>2</v>
      </c>
      <c r="K36" s="6">
        <v>2013</v>
      </c>
      <c r="L36" s="1" t="s">
        <v>69</v>
      </c>
      <c r="M36" s="1">
        <v>1</v>
      </c>
      <c r="P36" s="1">
        <v>6</v>
      </c>
      <c r="Q36" s="1">
        <v>3</v>
      </c>
    </row>
    <row r="37" spans="1:9" ht="12" customHeight="1">
      <c r="A37" s="6">
        <v>1997</v>
      </c>
      <c r="B37" s="6">
        <v>2</v>
      </c>
      <c r="C37" s="12" t="s">
        <v>52</v>
      </c>
      <c r="D37" s="1" t="s">
        <v>78</v>
      </c>
      <c r="E37" s="1">
        <v>1</v>
      </c>
      <c r="H37" s="1">
        <v>7</v>
      </c>
      <c r="I37" s="1">
        <v>1</v>
      </c>
    </row>
    <row r="38" spans="1:9" ht="12" customHeight="1">
      <c r="A38" s="6">
        <v>1998</v>
      </c>
      <c r="B38" s="6">
        <v>1</v>
      </c>
      <c r="C38" s="12" t="s">
        <v>52</v>
      </c>
      <c r="D38" s="1" t="s">
        <v>76</v>
      </c>
      <c r="F38" s="1">
        <v>1</v>
      </c>
      <c r="H38" s="1">
        <v>1</v>
      </c>
      <c r="I38" s="1">
        <v>4</v>
      </c>
    </row>
    <row r="39" spans="1:9" ht="12" customHeight="1">
      <c r="A39" s="6">
        <v>1998</v>
      </c>
      <c r="B39" s="6">
        <v>2</v>
      </c>
      <c r="C39" s="12" t="s">
        <v>52</v>
      </c>
      <c r="D39" s="1" t="s">
        <v>76</v>
      </c>
      <c r="E39" s="1">
        <v>1</v>
      </c>
      <c r="H39" s="1">
        <v>6</v>
      </c>
      <c r="I39" s="1">
        <v>5</v>
      </c>
    </row>
    <row r="40" spans="1:9" ht="12" customHeight="1">
      <c r="A40" s="6">
        <v>1998</v>
      </c>
      <c r="B40" s="6">
        <v>3</v>
      </c>
      <c r="C40" s="12" t="s">
        <v>52</v>
      </c>
      <c r="D40" s="1" t="s">
        <v>76</v>
      </c>
      <c r="F40" s="1">
        <v>1</v>
      </c>
      <c r="H40" s="1">
        <v>4</v>
      </c>
      <c r="I40" s="1">
        <v>5</v>
      </c>
    </row>
    <row r="41" spans="1:9" ht="12" customHeight="1">
      <c r="A41" s="6">
        <v>1999</v>
      </c>
      <c r="B41" s="6">
        <v>1</v>
      </c>
      <c r="C41" s="12" t="s">
        <v>51</v>
      </c>
      <c r="D41" s="1" t="s">
        <v>79</v>
      </c>
      <c r="F41" s="1">
        <v>1</v>
      </c>
      <c r="H41" s="1">
        <v>2</v>
      </c>
      <c r="I41" s="1">
        <v>8</v>
      </c>
    </row>
    <row r="42" spans="1:9" ht="12" customHeight="1">
      <c r="A42" s="6">
        <v>1999</v>
      </c>
      <c r="B42" s="6">
        <v>2</v>
      </c>
      <c r="C42" s="12" t="s">
        <v>51</v>
      </c>
      <c r="D42" s="1" t="s">
        <v>79</v>
      </c>
      <c r="E42" s="1">
        <v>1</v>
      </c>
      <c r="H42" s="1">
        <v>8</v>
      </c>
      <c r="I42" s="1">
        <v>2</v>
      </c>
    </row>
    <row r="43" spans="1:9" ht="12" customHeight="1">
      <c r="A43" s="6">
        <v>1999</v>
      </c>
      <c r="B43" s="6">
        <v>3</v>
      </c>
      <c r="C43" s="12" t="s">
        <v>51</v>
      </c>
      <c r="D43" s="1" t="s">
        <v>79</v>
      </c>
      <c r="F43" s="1">
        <v>1</v>
      </c>
      <c r="H43" s="1">
        <v>1</v>
      </c>
      <c r="I43" s="1">
        <v>5</v>
      </c>
    </row>
    <row r="44" spans="1:9" ht="12" customHeight="1">
      <c r="A44" s="6">
        <v>2000</v>
      </c>
      <c r="B44" s="6">
        <v>1</v>
      </c>
      <c r="C44" s="12" t="s">
        <v>52</v>
      </c>
      <c r="D44" s="1" t="s">
        <v>75</v>
      </c>
      <c r="E44" s="1">
        <v>1</v>
      </c>
      <c r="H44" s="1">
        <v>4</v>
      </c>
      <c r="I44" s="1">
        <v>2</v>
      </c>
    </row>
    <row r="45" spans="1:9" ht="12" customHeight="1">
      <c r="A45" s="6">
        <v>2000</v>
      </c>
      <c r="B45" s="6">
        <v>2</v>
      </c>
      <c r="C45" s="12" t="s">
        <v>52</v>
      </c>
      <c r="D45" s="1" t="s">
        <v>75</v>
      </c>
      <c r="E45" s="1">
        <v>1</v>
      </c>
      <c r="H45" s="1">
        <v>5</v>
      </c>
      <c r="I45" s="1">
        <v>2</v>
      </c>
    </row>
    <row r="46" spans="1:9" ht="12" customHeight="1">
      <c r="A46" s="6">
        <v>2001</v>
      </c>
      <c r="B46" s="6">
        <v>1</v>
      </c>
      <c r="C46" s="12" t="s">
        <v>51</v>
      </c>
      <c r="D46" s="1" t="s">
        <v>79</v>
      </c>
      <c r="F46" s="1">
        <v>1</v>
      </c>
      <c r="H46" s="1">
        <v>3</v>
      </c>
      <c r="I46" s="1">
        <v>6</v>
      </c>
    </row>
    <row r="47" spans="1:9" ht="12" customHeight="1">
      <c r="A47" s="6">
        <v>2001</v>
      </c>
      <c r="B47" s="6">
        <v>2</v>
      </c>
      <c r="C47" s="12" t="s">
        <v>51</v>
      </c>
      <c r="D47" s="1" t="s">
        <v>79</v>
      </c>
      <c r="E47" s="1">
        <v>1</v>
      </c>
      <c r="H47" s="1">
        <v>2</v>
      </c>
      <c r="I47" s="1">
        <v>1</v>
      </c>
    </row>
    <row r="48" spans="1:10" ht="12" customHeight="1">
      <c r="A48" s="6">
        <v>2001</v>
      </c>
      <c r="B48" s="6">
        <v>3</v>
      </c>
      <c r="C48" s="12" t="s">
        <v>51</v>
      </c>
      <c r="D48" s="1" t="s">
        <v>79</v>
      </c>
      <c r="F48" s="1">
        <v>1</v>
      </c>
      <c r="H48" s="1">
        <v>3</v>
      </c>
      <c r="I48" s="1">
        <v>4</v>
      </c>
      <c r="J48" s="1" t="s">
        <v>88</v>
      </c>
    </row>
    <row r="49" spans="1:9" ht="12" customHeight="1">
      <c r="A49" s="6">
        <v>2002</v>
      </c>
      <c r="B49" s="6">
        <v>1</v>
      </c>
      <c r="C49" s="12" t="s">
        <v>52</v>
      </c>
      <c r="D49" s="1" t="s">
        <v>79</v>
      </c>
      <c r="E49" s="1">
        <v>1</v>
      </c>
      <c r="H49" s="1">
        <v>3</v>
      </c>
      <c r="I49" s="1">
        <v>2</v>
      </c>
    </row>
    <row r="50" spans="1:9" ht="12" customHeight="1">
      <c r="A50" s="6">
        <v>2002</v>
      </c>
      <c r="B50" s="6">
        <v>2</v>
      </c>
      <c r="C50" s="12" t="s">
        <v>52</v>
      </c>
      <c r="D50" s="1" t="s">
        <v>79</v>
      </c>
      <c r="E50" s="1">
        <v>1</v>
      </c>
      <c r="H50" s="1">
        <v>4</v>
      </c>
      <c r="I50" s="1">
        <v>2</v>
      </c>
    </row>
    <row r="51" spans="1:10" ht="12" customHeight="1">
      <c r="A51" s="6">
        <v>2003</v>
      </c>
      <c r="B51" s="6">
        <v>1</v>
      </c>
      <c r="C51" s="12" t="s">
        <v>51</v>
      </c>
      <c r="D51" s="1" t="s">
        <v>79</v>
      </c>
      <c r="E51" s="1">
        <v>1</v>
      </c>
      <c r="H51" s="1">
        <v>5</v>
      </c>
      <c r="I51" s="1">
        <v>4</v>
      </c>
      <c r="J51" s="1" t="s">
        <v>87</v>
      </c>
    </row>
    <row r="52" spans="1:9" ht="12" customHeight="1">
      <c r="A52" s="6">
        <v>2003</v>
      </c>
      <c r="B52" s="6">
        <v>2</v>
      </c>
      <c r="C52" s="12" t="s">
        <v>51</v>
      </c>
      <c r="D52" s="1" t="s">
        <v>79</v>
      </c>
      <c r="E52" s="1">
        <v>1</v>
      </c>
      <c r="H52" s="1">
        <v>7</v>
      </c>
      <c r="I52" s="1">
        <v>1</v>
      </c>
    </row>
    <row r="53" spans="1:9" ht="12" customHeight="1">
      <c r="A53" s="6">
        <v>2004</v>
      </c>
      <c r="B53" s="6">
        <v>1</v>
      </c>
      <c r="C53" s="12" t="s">
        <v>51</v>
      </c>
      <c r="D53" s="1" t="s">
        <v>69</v>
      </c>
      <c r="E53" s="1">
        <v>1</v>
      </c>
      <c r="H53" s="1">
        <v>3</v>
      </c>
      <c r="I53" s="1">
        <v>2</v>
      </c>
    </row>
    <row r="54" spans="1:9" ht="12" customHeight="1">
      <c r="A54" s="6">
        <v>2004</v>
      </c>
      <c r="B54" s="6">
        <v>2</v>
      </c>
      <c r="C54" s="12" t="s">
        <v>51</v>
      </c>
      <c r="D54" s="1" t="s">
        <v>69</v>
      </c>
      <c r="F54" s="1">
        <v>1</v>
      </c>
      <c r="H54" s="1">
        <v>0</v>
      </c>
      <c r="I54" s="1">
        <v>4</v>
      </c>
    </row>
    <row r="55" spans="1:9" ht="12" customHeight="1">
      <c r="A55" s="6">
        <v>2004</v>
      </c>
      <c r="B55" s="6">
        <v>3</v>
      </c>
      <c r="C55" s="12" t="s">
        <v>51</v>
      </c>
      <c r="D55" s="1" t="s">
        <v>69</v>
      </c>
      <c r="E55" s="1">
        <v>1</v>
      </c>
      <c r="H55" s="1">
        <v>4</v>
      </c>
      <c r="I55" s="1">
        <v>2</v>
      </c>
    </row>
    <row r="56" spans="1:9" ht="12" customHeight="1">
      <c r="A56" s="6">
        <v>2005</v>
      </c>
      <c r="B56" s="6">
        <v>1</v>
      </c>
      <c r="C56" s="12" t="s">
        <v>52</v>
      </c>
      <c r="D56" s="1" t="s">
        <v>79</v>
      </c>
      <c r="F56" s="1">
        <v>1</v>
      </c>
      <c r="H56" s="1">
        <v>1</v>
      </c>
      <c r="I56" s="1">
        <v>4</v>
      </c>
    </row>
    <row r="57" spans="1:9" ht="12" customHeight="1">
      <c r="A57" s="6">
        <v>2005</v>
      </c>
      <c r="B57" s="6">
        <v>2</v>
      </c>
      <c r="C57" s="12" t="s">
        <v>52</v>
      </c>
      <c r="D57" s="1" t="s">
        <v>79</v>
      </c>
      <c r="E57" s="1">
        <v>1</v>
      </c>
      <c r="H57" s="1">
        <v>2</v>
      </c>
      <c r="I57" s="1">
        <v>0</v>
      </c>
    </row>
    <row r="58" spans="1:9" ht="12" customHeight="1">
      <c r="A58" s="6">
        <v>2005</v>
      </c>
      <c r="B58" s="6">
        <v>3</v>
      </c>
      <c r="C58" s="12" t="s">
        <v>52</v>
      </c>
      <c r="D58" s="1" t="s">
        <v>79</v>
      </c>
      <c r="E58" s="1">
        <v>1</v>
      </c>
      <c r="H58" s="1">
        <v>2</v>
      </c>
      <c r="I58" s="1">
        <v>0</v>
      </c>
    </row>
    <row r="59" spans="1:9" ht="12" customHeight="1">
      <c r="A59" s="6">
        <v>2006</v>
      </c>
      <c r="B59" s="6">
        <v>1</v>
      </c>
      <c r="C59" s="12" t="s">
        <v>52</v>
      </c>
      <c r="D59" s="1" t="s">
        <v>75</v>
      </c>
      <c r="E59" s="1">
        <v>1</v>
      </c>
      <c r="H59" s="1">
        <v>4</v>
      </c>
      <c r="I59" s="1">
        <v>1</v>
      </c>
    </row>
    <row r="60" spans="1:9" ht="12" customHeight="1">
      <c r="A60" s="6">
        <v>2006</v>
      </c>
      <c r="B60" s="6">
        <v>2</v>
      </c>
      <c r="C60" s="12" t="s">
        <v>52</v>
      </c>
      <c r="D60" s="1" t="s">
        <v>75</v>
      </c>
      <c r="E60" s="1">
        <v>1</v>
      </c>
      <c r="H60" s="1">
        <v>4</v>
      </c>
      <c r="I60" s="1">
        <v>1</v>
      </c>
    </row>
    <row r="61" spans="1:9" ht="12" customHeight="1">
      <c r="A61" s="6">
        <v>2007</v>
      </c>
      <c r="B61" s="6">
        <v>1</v>
      </c>
      <c r="C61" s="12" t="s">
        <v>52</v>
      </c>
      <c r="D61" s="1" t="s">
        <v>80</v>
      </c>
      <c r="F61" s="1">
        <v>1</v>
      </c>
      <c r="H61" s="1">
        <v>2</v>
      </c>
      <c r="I61" s="1">
        <v>3</v>
      </c>
    </row>
    <row r="62" spans="1:9" ht="12" customHeight="1">
      <c r="A62" s="6">
        <v>2007</v>
      </c>
      <c r="B62" s="6">
        <v>2</v>
      </c>
      <c r="C62" s="12" t="s">
        <v>52</v>
      </c>
      <c r="D62" s="1" t="s">
        <v>80</v>
      </c>
      <c r="E62" s="1">
        <v>1</v>
      </c>
      <c r="H62" s="1">
        <v>2</v>
      </c>
      <c r="I62" s="1">
        <v>0</v>
      </c>
    </row>
    <row r="63" spans="1:10" ht="12" customHeight="1">
      <c r="A63" s="6">
        <v>2007</v>
      </c>
      <c r="B63" s="6">
        <v>3</v>
      </c>
      <c r="C63" s="12" t="s">
        <v>52</v>
      </c>
      <c r="D63" s="1" t="s">
        <v>80</v>
      </c>
      <c r="E63" s="1">
        <v>1</v>
      </c>
      <c r="H63" s="1">
        <v>3</v>
      </c>
      <c r="I63" s="1">
        <v>2</v>
      </c>
      <c r="J63" s="1" t="s">
        <v>87</v>
      </c>
    </row>
    <row r="64" spans="1:9" ht="12" customHeight="1">
      <c r="A64" s="6">
        <v>2008</v>
      </c>
      <c r="B64" s="6">
        <v>1</v>
      </c>
      <c r="C64" s="12" t="s">
        <v>52</v>
      </c>
      <c r="D64" s="1" t="s">
        <v>83</v>
      </c>
      <c r="E64" s="1">
        <v>1</v>
      </c>
      <c r="H64" s="1">
        <v>5</v>
      </c>
      <c r="I64" s="1">
        <v>3</v>
      </c>
    </row>
    <row r="65" spans="1:9" ht="12" customHeight="1">
      <c r="A65" s="6">
        <v>2008</v>
      </c>
      <c r="B65" s="6">
        <v>2</v>
      </c>
      <c r="C65" s="12" t="s">
        <v>52</v>
      </c>
      <c r="D65" s="1" t="s">
        <v>83</v>
      </c>
      <c r="F65" s="1">
        <v>1</v>
      </c>
      <c r="H65" s="1">
        <v>1</v>
      </c>
      <c r="I65" s="1">
        <v>4</v>
      </c>
    </row>
    <row r="66" spans="1:9" ht="12" customHeight="1">
      <c r="A66" s="6">
        <v>2008</v>
      </c>
      <c r="B66" s="6">
        <v>3</v>
      </c>
      <c r="C66" s="12" t="s">
        <v>52</v>
      </c>
      <c r="D66" s="1" t="s">
        <v>83</v>
      </c>
      <c r="E66" s="1">
        <v>1</v>
      </c>
      <c r="H66" s="1">
        <v>4</v>
      </c>
      <c r="I66" s="1">
        <v>2</v>
      </c>
    </row>
    <row r="67" spans="1:9" ht="12" customHeight="1">
      <c r="A67" s="6">
        <v>2009</v>
      </c>
      <c r="B67" s="6">
        <v>1</v>
      </c>
      <c r="C67" s="12" t="s">
        <v>52</v>
      </c>
      <c r="D67" s="1" t="s">
        <v>74</v>
      </c>
      <c r="E67" s="1">
        <v>1</v>
      </c>
      <c r="H67" s="1">
        <v>2</v>
      </c>
      <c r="I67" s="1">
        <v>1</v>
      </c>
    </row>
    <row r="68" spans="1:9" ht="12" customHeight="1">
      <c r="A68" s="6">
        <v>2009</v>
      </c>
      <c r="B68" s="6">
        <v>2</v>
      </c>
      <c r="C68" s="12" t="s">
        <v>52</v>
      </c>
      <c r="D68" s="1" t="s">
        <v>74</v>
      </c>
      <c r="F68" s="1">
        <v>1</v>
      </c>
      <c r="H68" s="1">
        <v>3</v>
      </c>
      <c r="I68" s="1">
        <v>6</v>
      </c>
    </row>
    <row r="69" spans="1:9" ht="12" customHeight="1">
      <c r="A69" s="6">
        <v>2009</v>
      </c>
      <c r="B69" s="6">
        <v>3</v>
      </c>
      <c r="C69" s="12" t="s">
        <v>52</v>
      </c>
      <c r="D69" s="1" t="s">
        <v>74</v>
      </c>
      <c r="E69" s="1">
        <v>1</v>
      </c>
      <c r="H69" s="1">
        <v>6</v>
      </c>
      <c r="I69" s="1">
        <v>2</v>
      </c>
    </row>
    <row r="70" spans="1:9" ht="12" customHeight="1">
      <c r="A70" s="6">
        <v>2010</v>
      </c>
      <c r="B70" s="6">
        <v>1</v>
      </c>
      <c r="C70" s="12" t="s">
        <v>52</v>
      </c>
      <c r="D70" s="1" t="s">
        <v>76</v>
      </c>
      <c r="E70" s="1">
        <v>1</v>
      </c>
      <c r="H70" s="1">
        <v>3</v>
      </c>
      <c r="I70" s="1">
        <v>2</v>
      </c>
    </row>
    <row r="71" spans="1:10" ht="12" customHeight="1">
      <c r="A71" s="6">
        <v>2010</v>
      </c>
      <c r="B71" s="6">
        <v>2</v>
      </c>
      <c r="C71" s="12" t="s">
        <v>52</v>
      </c>
      <c r="D71" s="1" t="s">
        <v>76</v>
      </c>
      <c r="F71" s="1">
        <v>1</v>
      </c>
      <c r="H71" s="1">
        <v>2</v>
      </c>
      <c r="I71" s="1">
        <v>3</v>
      </c>
      <c r="J71" s="1" t="s">
        <v>87</v>
      </c>
    </row>
    <row r="72" spans="1:9" ht="12" customHeight="1">
      <c r="A72" s="6">
        <v>2010</v>
      </c>
      <c r="B72" s="6">
        <v>3</v>
      </c>
      <c r="C72" s="12" t="s">
        <v>52</v>
      </c>
      <c r="D72" s="1" t="s">
        <v>76</v>
      </c>
      <c r="E72" s="1">
        <v>1</v>
      </c>
      <c r="H72" s="1">
        <v>3</v>
      </c>
      <c r="I72" s="1">
        <v>0</v>
      </c>
    </row>
    <row r="73" spans="1:9" ht="12" customHeight="1">
      <c r="A73" s="6">
        <v>2011</v>
      </c>
      <c r="B73" s="6">
        <v>1</v>
      </c>
      <c r="C73" s="12" t="s">
        <v>52</v>
      </c>
      <c r="D73" s="1" t="s">
        <v>78</v>
      </c>
      <c r="F73" s="1">
        <v>1</v>
      </c>
      <c r="H73" s="1">
        <v>2</v>
      </c>
      <c r="I73" s="1">
        <v>4</v>
      </c>
    </row>
    <row r="74" spans="1:9" ht="12" customHeight="1">
      <c r="A74" s="6">
        <v>2011</v>
      </c>
      <c r="B74" s="6">
        <v>2</v>
      </c>
      <c r="C74" s="12" t="s">
        <v>52</v>
      </c>
      <c r="D74" s="1" t="s">
        <v>78</v>
      </c>
      <c r="E74" s="1">
        <v>1</v>
      </c>
      <c r="H74" s="1">
        <v>5</v>
      </c>
      <c r="I74" s="1">
        <v>2</v>
      </c>
    </row>
    <row r="75" spans="1:9" ht="12" customHeight="1">
      <c r="A75" s="6">
        <v>2011</v>
      </c>
      <c r="B75" s="6">
        <v>3</v>
      </c>
      <c r="C75" s="12" t="s">
        <v>52</v>
      </c>
      <c r="D75" s="1" t="s">
        <v>78</v>
      </c>
      <c r="F75" s="1">
        <v>1</v>
      </c>
      <c r="H75" s="1">
        <v>4</v>
      </c>
      <c r="I75" s="1">
        <v>5</v>
      </c>
    </row>
    <row r="76" spans="1:10" ht="12" customHeight="1">
      <c r="A76" s="6">
        <v>2012</v>
      </c>
      <c r="B76" s="6">
        <v>1</v>
      </c>
      <c r="C76" s="12" t="s">
        <v>52</v>
      </c>
      <c r="D76" s="1" t="s">
        <v>77</v>
      </c>
      <c r="F76" s="1">
        <v>1</v>
      </c>
      <c r="H76" s="1">
        <v>2</v>
      </c>
      <c r="I76" s="1">
        <v>3</v>
      </c>
      <c r="J76" s="1" t="s">
        <v>88</v>
      </c>
    </row>
    <row r="77" spans="1:9" ht="12" customHeight="1">
      <c r="A77" s="6">
        <v>2012</v>
      </c>
      <c r="B77" s="6">
        <v>2</v>
      </c>
      <c r="C77" s="12" t="s">
        <v>52</v>
      </c>
      <c r="D77" s="1" t="s">
        <v>77</v>
      </c>
      <c r="E77" s="1">
        <v>1</v>
      </c>
      <c r="H77" s="1">
        <v>4</v>
      </c>
      <c r="I77" s="1">
        <v>2</v>
      </c>
    </row>
    <row r="78" spans="1:10" ht="12" customHeight="1">
      <c r="A78" s="6">
        <v>2012</v>
      </c>
      <c r="B78" s="6">
        <v>3</v>
      </c>
      <c r="C78" s="12" t="s">
        <v>52</v>
      </c>
      <c r="D78" s="1" t="s">
        <v>77</v>
      </c>
      <c r="E78" s="1">
        <v>1</v>
      </c>
      <c r="H78" s="1">
        <v>5</v>
      </c>
      <c r="I78" s="1">
        <v>4</v>
      </c>
      <c r="J78" s="1" t="s">
        <v>88</v>
      </c>
    </row>
    <row r="79" spans="1:9" ht="12" customHeight="1">
      <c r="A79" s="6">
        <v>2013</v>
      </c>
      <c r="B79" s="6">
        <v>1</v>
      </c>
      <c r="C79" s="12" t="s">
        <v>52</v>
      </c>
      <c r="D79" s="1" t="s">
        <v>76</v>
      </c>
      <c r="E79" s="1">
        <v>1</v>
      </c>
      <c r="H79" s="1">
        <v>3</v>
      </c>
      <c r="I79" s="1">
        <v>0</v>
      </c>
    </row>
    <row r="80" spans="1:9" ht="12" customHeight="1">
      <c r="A80" s="6">
        <v>2013</v>
      </c>
      <c r="B80" s="6">
        <v>2</v>
      </c>
      <c r="C80" s="12" t="s">
        <v>52</v>
      </c>
      <c r="D80" s="1" t="s">
        <v>76</v>
      </c>
      <c r="E80" s="1">
        <v>1</v>
      </c>
      <c r="H80" s="1">
        <v>5</v>
      </c>
      <c r="I80" s="1">
        <v>3</v>
      </c>
    </row>
  </sheetData>
  <sheetProtection/>
  <mergeCells count="52">
    <mergeCell ref="AA7:AB7"/>
    <mergeCell ref="AA8:AB8"/>
    <mergeCell ref="AA14:AG14"/>
    <mergeCell ref="AA9:AB9"/>
    <mergeCell ref="AA10:AB10"/>
    <mergeCell ref="AA11:AB11"/>
    <mergeCell ref="AA12:AB12"/>
    <mergeCell ref="S10:T10"/>
    <mergeCell ref="S11:T11"/>
    <mergeCell ref="S12:T12"/>
    <mergeCell ref="S14:Y14"/>
    <mergeCell ref="AA1:AG1"/>
    <mergeCell ref="AA2:AB2"/>
    <mergeCell ref="AA3:AB3"/>
    <mergeCell ref="AA4:AB4"/>
    <mergeCell ref="AA5:AB5"/>
    <mergeCell ref="AA6:AB6"/>
    <mergeCell ref="K14:Q14"/>
    <mergeCell ref="S1:Y1"/>
    <mergeCell ref="S2:T2"/>
    <mergeCell ref="S3:T3"/>
    <mergeCell ref="S4:T4"/>
    <mergeCell ref="S5:T5"/>
    <mergeCell ref="S6:T6"/>
    <mergeCell ref="S7:T7"/>
    <mergeCell ref="S8:T8"/>
    <mergeCell ref="S9:T9"/>
    <mergeCell ref="K4:L4"/>
    <mergeCell ref="K5:L5"/>
    <mergeCell ref="K6:L6"/>
    <mergeCell ref="K7:L7"/>
    <mergeCell ref="A2:D2"/>
    <mergeCell ref="K1:Q1"/>
    <mergeCell ref="K2:L2"/>
    <mergeCell ref="K3:L3"/>
    <mergeCell ref="K8:L8"/>
    <mergeCell ref="K9:L9"/>
    <mergeCell ref="A11:D11"/>
    <mergeCell ref="A12:D12"/>
    <mergeCell ref="K10:L10"/>
    <mergeCell ref="K11:L11"/>
    <mergeCell ref="K12:L12"/>
    <mergeCell ref="A14:I14"/>
    <mergeCell ref="A1:I1"/>
    <mergeCell ref="A3:D3"/>
    <mergeCell ref="A4:D4"/>
    <mergeCell ref="A5:D5"/>
    <mergeCell ref="A6:D6"/>
    <mergeCell ref="A7:D7"/>
    <mergeCell ref="A8:D8"/>
    <mergeCell ref="A9:D9"/>
    <mergeCell ref="A10:D10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pane ySplit="15" topLeftCell="BM48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110</v>
      </c>
      <c r="B1" s="13"/>
      <c r="C1" s="13"/>
      <c r="D1" s="13"/>
      <c r="E1" s="13"/>
      <c r="F1" s="13"/>
      <c r="G1" s="13"/>
      <c r="H1" s="13"/>
      <c r="I1" s="13"/>
      <c r="K1" s="13" t="s">
        <v>111</v>
      </c>
      <c r="L1" s="13"/>
      <c r="M1" s="13"/>
      <c r="N1" s="13"/>
      <c r="O1" s="13"/>
      <c r="P1" s="13"/>
      <c r="Q1" s="13"/>
      <c r="S1" s="13" t="s">
        <v>112</v>
      </c>
      <c r="T1" s="13"/>
      <c r="U1" s="13"/>
      <c r="V1" s="13"/>
      <c r="W1" s="13"/>
      <c r="X1" s="13"/>
      <c r="Y1" s="13"/>
      <c r="AA1" s="13" t="s">
        <v>113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31</v>
      </c>
      <c r="F3" s="8">
        <f>SUM(F4:F12)</f>
        <v>18</v>
      </c>
      <c r="G3" s="8">
        <f>SUM(G4:G12)</f>
        <v>0</v>
      </c>
      <c r="H3" s="8">
        <f>SUM(H4:H12)</f>
        <v>204</v>
      </c>
      <c r="I3" s="8">
        <f>SUM(I4:I12)</f>
        <v>145</v>
      </c>
      <c r="K3" s="16" t="s">
        <v>96</v>
      </c>
      <c r="L3" s="16"/>
      <c r="M3" s="8">
        <f>SUM(M4:M12)</f>
        <v>15</v>
      </c>
      <c r="N3" s="8">
        <f>SUM(N4:N12)</f>
        <v>5</v>
      </c>
      <c r="O3" s="8">
        <f>SUM(O4:O12)</f>
        <v>0</v>
      </c>
      <c r="P3" s="8">
        <f>SUM(P4:P12)</f>
        <v>86</v>
      </c>
      <c r="Q3" s="8">
        <f>SUM(Q4:Q12)</f>
        <v>59</v>
      </c>
      <c r="S3" s="16" t="s">
        <v>97</v>
      </c>
      <c r="T3" s="16"/>
      <c r="U3" s="8">
        <f>SUM(U4:U12)</f>
        <v>5</v>
      </c>
      <c r="V3" s="8">
        <f>SUM(V4:V12)</f>
        <v>9</v>
      </c>
      <c r="W3" s="8">
        <f>SUM(W4:W12)</f>
        <v>0</v>
      </c>
      <c r="X3" s="8">
        <f>SUM(X4:X12)</f>
        <v>41</v>
      </c>
      <c r="Y3" s="8">
        <f>SUM(Y4:Y12)</f>
        <v>47</v>
      </c>
      <c r="AA3" s="16" t="s">
        <v>98</v>
      </c>
      <c r="AB3" s="16"/>
      <c r="AC3" s="8">
        <f>SUM(AC4:AC12)</f>
        <v>1</v>
      </c>
      <c r="AD3" s="8">
        <f>SUM(AD4:AD12)</f>
        <v>0</v>
      </c>
      <c r="AE3" s="8">
        <f>SUM(AE4:AE12)</f>
        <v>0</v>
      </c>
      <c r="AF3" s="8">
        <f>SUM(AF4:AF12)</f>
        <v>6</v>
      </c>
      <c r="AG3" s="8">
        <f>SUM(AG4:AG12)</f>
        <v>0</v>
      </c>
    </row>
    <row r="4" spans="1:33" ht="12" customHeight="1">
      <c r="A4" s="14" t="s">
        <v>69</v>
      </c>
      <c r="B4" s="14"/>
      <c r="C4" s="14"/>
      <c r="D4" s="14"/>
      <c r="E4" s="4">
        <f>E40+E41</f>
        <v>2</v>
      </c>
      <c r="F4" s="4">
        <f>F40+F41</f>
        <v>0</v>
      </c>
      <c r="G4" s="4">
        <f>G40+G41</f>
        <v>0</v>
      </c>
      <c r="H4" s="4">
        <f>H40+H41</f>
        <v>11</v>
      </c>
      <c r="I4" s="4">
        <f>I40+I41</f>
        <v>5</v>
      </c>
      <c r="K4" s="14" t="s">
        <v>69</v>
      </c>
      <c r="L4" s="14"/>
      <c r="M4" s="4">
        <f>M22+M27+M32+M33</f>
        <v>1</v>
      </c>
      <c r="N4" s="4">
        <f>N22+N27+N32+N33</f>
        <v>3</v>
      </c>
      <c r="O4" s="4">
        <f>O22+O27+O32+O33</f>
        <v>0</v>
      </c>
      <c r="P4" s="4">
        <f>P22+P27+P32+P33</f>
        <v>11</v>
      </c>
      <c r="Q4" s="4">
        <f>Q22+Q27+Q32+Q33</f>
        <v>12</v>
      </c>
      <c r="S4" s="14" t="s">
        <v>69</v>
      </c>
      <c r="T4" s="14"/>
      <c r="U4" s="4">
        <f>U16+U18+U19+U24+U25+U28</f>
        <v>2</v>
      </c>
      <c r="V4" s="4">
        <f>V16+V18+V19+V24+V25+V28+V29</f>
        <v>5</v>
      </c>
      <c r="W4" s="4">
        <f>W16+W18+W19+W24+W25+W28</f>
        <v>0</v>
      </c>
      <c r="X4" s="4">
        <f>X16+X18+X19+X24+X25+X28+X29</f>
        <v>21</v>
      </c>
      <c r="Y4" s="4">
        <f>Y16+Y18+Y19+Y24+Y25+Y28+Y29</f>
        <v>27</v>
      </c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E16+E17+E27+E28+E52+E53+E54</f>
        <v>1</v>
      </c>
      <c r="F5" s="4">
        <f>F16+F17+F27+F28+F52+F53+F54</f>
        <v>6</v>
      </c>
      <c r="G5" s="4">
        <f>G16+G17+G27+G28+G52+G53+G54</f>
        <v>0</v>
      </c>
      <c r="H5" s="4">
        <f>H16+H17+H27+H28+H52+H53+H54</f>
        <v>23</v>
      </c>
      <c r="I5" s="4">
        <f>I16+I17+I27+I28+I52+I53+I54</f>
        <v>34</v>
      </c>
      <c r="K5" s="14" t="s">
        <v>84</v>
      </c>
      <c r="L5" s="14"/>
      <c r="M5" s="4">
        <f>M20+M28+M30+M31+M34+M35</f>
        <v>6</v>
      </c>
      <c r="N5" s="4">
        <f>N20+N28+N30+N31+N34</f>
        <v>0</v>
      </c>
      <c r="O5" s="4">
        <f>O20+O28+O30+O31+O34</f>
        <v>0</v>
      </c>
      <c r="P5" s="4">
        <f>P20+P28+P30+P31+P34+P35</f>
        <v>22</v>
      </c>
      <c r="Q5" s="4">
        <f>Q20+Q28+Q30+Q31+Q34+Q35</f>
        <v>11</v>
      </c>
      <c r="S5" s="14" t="s">
        <v>84</v>
      </c>
      <c r="T5" s="14"/>
      <c r="U5" s="4">
        <f>U20+U22</f>
        <v>1</v>
      </c>
      <c r="V5" s="4">
        <f>V20+V22</f>
        <v>1</v>
      </c>
      <c r="W5" s="4">
        <f>W20+W22</f>
        <v>0</v>
      </c>
      <c r="X5" s="4">
        <f>X20+X22</f>
        <v>8</v>
      </c>
      <c r="Y5" s="4">
        <f>Y20+Y22</f>
        <v>6</v>
      </c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75</v>
      </c>
      <c r="B6" s="14"/>
      <c r="C6" s="14"/>
      <c r="D6" s="14"/>
      <c r="E6" s="4">
        <f>E29+E34+E35+E42+E43+E50+E51</f>
        <v>3</v>
      </c>
      <c r="F6" s="4">
        <f>F29+F34+F35+F42+F43+F50+F51</f>
        <v>4</v>
      </c>
      <c r="G6" s="4">
        <f>G29+G34+G35+G42+G43+G50+G51</f>
        <v>0</v>
      </c>
      <c r="H6" s="4">
        <f>H29+H34+H35+H42+H43+H50+H51</f>
        <v>24</v>
      </c>
      <c r="I6" s="4">
        <f>I29+I34+I35+I42+I43+I50+I51</f>
        <v>24</v>
      </c>
      <c r="K6" s="14" t="s">
        <v>75</v>
      </c>
      <c r="L6" s="14"/>
      <c r="M6" s="4"/>
      <c r="N6" s="4"/>
      <c r="O6" s="4"/>
      <c r="P6" s="4"/>
      <c r="Q6" s="4"/>
      <c r="S6" s="14" t="s">
        <v>75</v>
      </c>
      <c r="T6" s="14"/>
      <c r="U6" s="4">
        <f>U27</f>
        <v>1</v>
      </c>
      <c r="V6" s="4">
        <f>V27</f>
        <v>0</v>
      </c>
      <c r="W6" s="4">
        <f>W27</f>
        <v>0</v>
      </c>
      <c r="X6" s="4">
        <f>X27</f>
        <v>2</v>
      </c>
      <c r="Y6" s="4">
        <f>Y27</f>
        <v>3</v>
      </c>
      <c r="AA6" s="14" t="s">
        <v>75</v>
      </c>
      <c r="AB6" s="14"/>
      <c r="AC6" s="4"/>
      <c r="AD6" s="4"/>
      <c r="AE6" s="4"/>
      <c r="AF6" s="4"/>
      <c r="AG6" s="4"/>
    </row>
    <row r="7" spans="1:33" ht="12" customHeight="1">
      <c r="A7" s="14" t="s">
        <v>83</v>
      </c>
      <c r="B7" s="14"/>
      <c r="C7" s="14"/>
      <c r="D7" s="14"/>
      <c r="E7" s="4">
        <f>E21+E22+E23+E46+E47+E48+E49+E55+E56+E57</f>
        <v>9</v>
      </c>
      <c r="F7" s="4">
        <f>F21+F22+F23+F46+F47+F48+F49+F55+F56+F57+F63+F64</f>
        <v>3</v>
      </c>
      <c r="G7" s="4">
        <f>G21+G22+G23+G46+G47+G48+G49+G55+G56+G57</f>
        <v>0</v>
      </c>
      <c r="H7" s="4">
        <f>H21+H22+H23+H46+H47+H48+H49+H55+H56+H57+H63+H64</f>
        <v>60</v>
      </c>
      <c r="I7" s="4">
        <f>I21+I22+I23+I46+I47+I48+I49+I55+I56+I57+I63+I64</f>
        <v>22</v>
      </c>
      <c r="K7" s="14" t="s">
        <v>83</v>
      </c>
      <c r="L7" s="14"/>
      <c r="M7" s="4">
        <f>M16+M23+M25+M26</f>
        <v>4</v>
      </c>
      <c r="N7" s="4">
        <f>N16+N23+N25+N26</f>
        <v>0</v>
      </c>
      <c r="O7" s="4">
        <f>O16+O23+O25+O26</f>
        <v>0</v>
      </c>
      <c r="P7" s="4">
        <f>P16+P23+P25+P26</f>
        <v>23</v>
      </c>
      <c r="Q7" s="4">
        <f>Q16+Q23+Q25+Q26</f>
        <v>13</v>
      </c>
      <c r="S7" s="14" t="s">
        <v>83</v>
      </c>
      <c r="T7" s="14"/>
      <c r="U7" s="4"/>
      <c r="V7" s="4"/>
      <c r="W7" s="4"/>
      <c r="X7" s="4"/>
      <c r="Y7" s="4"/>
      <c r="AA7" s="14" t="s">
        <v>83</v>
      </c>
      <c r="AB7" s="14"/>
      <c r="AC7" s="4">
        <f>AC16</f>
        <v>1</v>
      </c>
      <c r="AD7" s="4">
        <f>AD16</f>
        <v>0</v>
      </c>
      <c r="AE7" s="4">
        <f>AE16</f>
        <v>0</v>
      </c>
      <c r="AF7" s="4">
        <f>AF16</f>
        <v>6</v>
      </c>
      <c r="AG7" s="4">
        <f>AG16</f>
        <v>0</v>
      </c>
    </row>
    <row r="8" spans="1:33" ht="12" customHeight="1">
      <c r="A8" s="14" t="s">
        <v>76</v>
      </c>
      <c r="B8" s="14"/>
      <c r="C8" s="14"/>
      <c r="D8" s="14"/>
      <c r="E8" s="4">
        <f>E24+E44+E45+E58+E59+E60+E62</f>
        <v>5</v>
      </c>
      <c r="F8" s="4">
        <f>F24+F44+F45+F58+F59+F61</f>
        <v>3</v>
      </c>
      <c r="G8" s="4">
        <f>G24+G44+G45+G58+G59</f>
        <v>0</v>
      </c>
      <c r="H8" s="4">
        <f>H24+H44+H45+H58+H59+H60+H61+H62</f>
        <v>24</v>
      </c>
      <c r="I8" s="4">
        <f>I24+I44+I45+I58+I59+I60+I61+I62</f>
        <v>21</v>
      </c>
      <c r="K8" s="14" t="s">
        <v>76</v>
      </c>
      <c r="L8" s="14"/>
      <c r="M8" s="4"/>
      <c r="N8" s="4"/>
      <c r="O8" s="4"/>
      <c r="P8" s="4"/>
      <c r="Q8" s="4"/>
      <c r="S8" s="14" t="s">
        <v>76</v>
      </c>
      <c r="T8" s="14"/>
      <c r="U8" s="4"/>
      <c r="V8" s="4"/>
      <c r="W8" s="4"/>
      <c r="X8" s="4"/>
      <c r="Y8" s="4"/>
      <c r="AA8" s="14" t="s">
        <v>76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E30+E31+E32+E33</f>
        <v>4</v>
      </c>
      <c r="F9" s="4">
        <f>F30+F31+F32+F33</f>
        <v>0</v>
      </c>
      <c r="G9" s="4">
        <f>G30+G31+G32+G33</f>
        <v>0</v>
      </c>
      <c r="H9" s="4">
        <f>H30+H31+H32+H33</f>
        <v>18</v>
      </c>
      <c r="I9" s="4">
        <f>I30+I31+I32+I33</f>
        <v>11</v>
      </c>
      <c r="K9" s="14" t="s">
        <v>77</v>
      </c>
      <c r="L9" s="14"/>
      <c r="M9" s="4"/>
      <c r="N9" s="4"/>
      <c r="O9" s="4"/>
      <c r="P9" s="4"/>
      <c r="Q9" s="4"/>
      <c r="S9" s="14" t="s">
        <v>77</v>
      </c>
      <c r="T9" s="14"/>
      <c r="U9" s="4">
        <f>U21+U26</f>
        <v>1</v>
      </c>
      <c r="V9" s="4">
        <f>V21+V26</f>
        <v>1</v>
      </c>
      <c r="W9" s="4">
        <f>W21+W26</f>
        <v>0</v>
      </c>
      <c r="X9" s="4">
        <f>X21+X26</f>
        <v>5</v>
      </c>
      <c r="Y9" s="4">
        <f>Y21+Y26</f>
        <v>4</v>
      </c>
      <c r="AA9" s="14" t="s">
        <v>77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>
        <f>E25+E26+E38+E39</f>
        <v>4</v>
      </c>
      <c r="F10" s="4">
        <f>F25+F26+F38+F39</f>
        <v>0</v>
      </c>
      <c r="G10" s="4">
        <f>G25+G26+G38+G39</f>
        <v>0</v>
      </c>
      <c r="H10" s="4">
        <f>H25+H26+H38+H39</f>
        <v>23</v>
      </c>
      <c r="I10" s="4">
        <f>I25+I26+I38+I39</f>
        <v>10</v>
      </c>
      <c r="K10" s="14" t="s">
        <v>78</v>
      </c>
      <c r="L10" s="14"/>
      <c r="M10" s="4">
        <f>M19+M21</f>
        <v>2</v>
      </c>
      <c r="N10" s="4">
        <f>N19+N21</f>
        <v>0</v>
      </c>
      <c r="O10" s="4">
        <f>O19+O21</f>
        <v>0</v>
      </c>
      <c r="P10" s="4">
        <f>P19+P21</f>
        <v>7</v>
      </c>
      <c r="Q10" s="4">
        <f>Q19+Q21</f>
        <v>5</v>
      </c>
      <c r="S10" s="14" t="s">
        <v>78</v>
      </c>
      <c r="T10" s="14"/>
      <c r="U10" s="4">
        <f>U17</f>
        <v>0</v>
      </c>
      <c r="V10" s="4">
        <f>V17</f>
        <v>1</v>
      </c>
      <c r="W10" s="4">
        <f>W17</f>
        <v>0</v>
      </c>
      <c r="X10" s="4">
        <f>X17</f>
        <v>3</v>
      </c>
      <c r="Y10" s="4">
        <f>Y17</f>
        <v>4</v>
      </c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>
        <f>E18+E19+E20+E36+E37</f>
        <v>3</v>
      </c>
      <c r="F11" s="4">
        <f>F18+F19+F20+F36+F37</f>
        <v>2</v>
      </c>
      <c r="G11" s="4">
        <f>G18+G19+G20+G36+G37</f>
        <v>0</v>
      </c>
      <c r="H11" s="4">
        <f>H18+H19+H20+H36+H37</f>
        <v>21</v>
      </c>
      <c r="I11" s="4">
        <f>I18+I19+I20+I36+I37</f>
        <v>18</v>
      </c>
      <c r="K11" s="14" t="s">
        <v>79</v>
      </c>
      <c r="L11" s="14"/>
      <c r="M11" s="4">
        <f>M17+M18+M24+M29</f>
        <v>2</v>
      </c>
      <c r="N11" s="4">
        <f>N17+N18+N24+N29</f>
        <v>2</v>
      </c>
      <c r="O11" s="4">
        <f>O17+O18+O24+O29</f>
        <v>0</v>
      </c>
      <c r="P11" s="4">
        <f>P17+P18+P24+P29</f>
        <v>23</v>
      </c>
      <c r="Q11" s="4">
        <f>Q17+Q18+Q24+Q29</f>
        <v>18</v>
      </c>
      <c r="S11" s="14" t="s">
        <v>79</v>
      </c>
      <c r="T11" s="14"/>
      <c r="U11" s="4">
        <f>U23</f>
        <v>0</v>
      </c>
      <c r="V11" s="4">
        <f>V23</f>
        <v>1</v>
      </c>
      <c r="W11" s="4">
        <f>W23</f>
        <v>0</v>
      </c>
      <c r="X11" s="4">
        <f>X23</f>
        <v>2</v>
      </c>
      <c r="Y11" s="4">
        <f>Y23</f>
        <v>3</v>
      </c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/>
      <c r="F12" s="4"/>
      <c r="G12" s="4"/>
      <c r="H12" s="4"/>
      <c r="I12" s="4"/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114</v>
      </c>
      <c r="B14" s="13"/>
      <c r="C14" s="13"/>
      <c r="D14" s="13"/>
      <c r="E14" s="13"/>
      <c r="F14" s="13"/>
      <c r="G14" s="13"/>
      <c r="H14" s="13"/>
      <c r="I14" s="13"/>
      <c r="K14" s="13" t="s">
        <v>115</v>
      </c>
      <c r="L14" s="13"/>
      <c r="M14" s="13"/>
      <c r="N14" s="13"/>
      <c r="O14" s="13"/>
      <c r="P14" s="13"/>
      <c r="Q14" s="13"/>
      <c r="S14" s="13" t="s">
        <v>0</v>
      </c>
      <c r="T14" s="13"/>
      <c r="U14" s="13"/>
      <c r="V14" s="13"/>
      <c r="W14" s="13"/>
      <c r="X14" s="13"/>
      <c r="Y14" s="13"/>
      <c r="AA14" s="13" t="s">
        <v>113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1985</v>
      </c>
      <c r="B16" s="6">
        <v>1</v>
      </c>
      <c r="C16" s="12" t="s">
        <v>51</v>
      </c>
      <c r="D16" s="1" t="s">
        <v>84</v>
      </c>
      <c r="F16" s="1">
        <v>1</v>
      </c>
      <c r="H16" s="1">
        <v>4</v>
      </c>
      <c r="I16" s="1">
        <v>7</v>
      </c>
      <c r="K16" s="6">
        <v>1987</v>
      </c>
      <c r="L16" s="1" t="s">
        <v>83</v>
      </c>
      <c r="M16" s="1">
        <v>1</v>
      </c>
      <c r="P16" s="1">
        <v>5</v>
      </c>
      <c r="Q16" s="1">
        <v>4</v>
      </c>
      <c r="S16" s="6">
        <v>1987</v>
      </c>
      <c r="T16" s="1" t="s">
        <v>69</v>
      </c>
      <c r="V16" s="1">
        <v>1</v>
      </c>
      <c r="X16" s="1">
        <v>2</v>
      </c>
      <c r="Y16" s="1">
        <v>4</v>
      </c>
      <c r="AA16" s="6">
        <v>1995</v>
      </c>
      <c r="AB16" s="1" t="s">
        <v>83</v>
      </c>
      <c r="AC16" s="1">
        <v>1</v>
      </c>
      <c r="AF16" s="1">
        <v>6</v>
      </c>
      <c r="AG16" s="1">
        <v>0</v>
      </c>
    </row>
    <row r="17" spans="1:25" ht="12" customHeight="1">
      <c r="A17" s="6">
        <v>1985</v>
      </c>
      <c r="B17" s="6">
        <v>2</v>
      </c>
      <c r="C17" s="12" t="s">
        <v>51</v>
      </c>
      <c r="D17" s="1" t="s">
        <v>84</v>
      </c>
      <c r="F17" s="1">
        <v>1</v>
      </c>
      <c r="H17" s="1">
        <v>2</v>
      </c>
      <c r="I17" s="1">
        <v>4</v>
      </c>
      <c r="K17" s="6">
        <v>1988</v>
      </c>
      <c r="L17" s="1" t="s">
        <v>79</v>
      </c>
      <c r="M17" s="1">
        <v>1</v>
      </c>
      <c r="P17" s="1">
        <v>6</v>
      </c>
      <c r="Q17" s="1">
        <v>5</v>
      </c>
      <c r="S17" s="6">
        <v>1988</v>
      </c>
      <c r="T17" s="1" t="s">
        <v>78</v>
      </c>
      <c r="V17" s="1">
        <v>1</v>
      </c>
      <c r="X17" s="1">
        <v>3</v>
      </c>
      <c r="Y17" s="1">
        <v>4</v>
      </c>
    </row>
    <row r="18" spans="1:25" ht="12" customHeight="1">
      <c r="A18" s="6">
        <v>1986</v>
      </c>
      <c r="B18" s="6">
        <v>1</v>
      </c>
      <c r="C18" s="12" t="s">
        <v>51</v>
      </c>
      <c r="D18" s="1" t="s">
        <v>79</v>
      </c>
      <c r="F18" s="1">
        <v>1</v>
      </c>
      <c r="H18" s="1">
        <v>4</v>
      </c>
      <c r="I18" s="1">
        <v>5</v>
      </c>
      <c r="K18" s="6">
        <v>1988</v>
      </c>
      <c r="L18" s="1" t="s">
        <v>79</v>
      </c>
      <c r="M18" s="1">
        <v>1</v>
      </c>
      <c r="P18" s="1">
        <v>11</v>
      </c>
      <c r="Q18" s="1">
        <v>2</v>
      </c>
      <c r="S18" s="6">
        <v>1989</v>
      </c>
      <c r="T18" s="1" t="s">
        <v>69</v>
      </c>
      <c r="U18" s="1">
        <v>1</v>
      </c>
      <c r="X18" s="1">
        <v>5</v>
      </c>
      <c r="Y18" s="1">
        <v>4</v>
      </c>
    </row>
    <row r="19" spans="1:25" ht="12" customHeight="1">
      <c r="A19" s="6">
        <v>1986</v>
      </c>
      <c r="B19" s="6">
        <v>2</v>
      </c>
      <c r="C19" s="12" t="s">
        <v>51</v>
      </c>
      <c r="D19" s="1" t="s">
        <v>79</v>
      </c>
      <c r="F19" s="1">
        <v>1</v>
      </c>
      <c r="H19" s="1">
        <v>2</v>
      </c>
      <c r="I19" s="1">
        <v>4</v>
      </c>
      <c r="K19" s="6">
        <v>1989</v>
      </c>
      <c r="L19" s="1" t="s">
        <v>78</v>
      </c>
      <c r="M19" s="1">
        <v>1</v>
      </c>
      <c r="P19" s="1">
        <v>3</v>
      </c>
      <c r="Q19" s="1">
        <v>2</v>
      </c>
      <c r="R19" s="1" t="s">
        <v>87</v>
      </c>
      <c r="S19" s="6">
        <v>1990</v>
      </c>
      <c r="T19" s="1" t="s">
        <v>69</v>
      </c>
      <c r="V19" s="1">
        <v>1</v>
      </c>
      <c r="X19" s="1">
        <v>3</v>
      </c>
      <c r="Y19" s="1">
        <v>4</v>
      </c>
    </row>
    <row r="20" spans="1:26" ht="12" customHeight="1">
      <c r="A20" s="6">
        <v>1987</v>
      </c>
      <c r="C20" s="12" t="s">
        <v>52</v>
      </c>
      <c r="D20" s="1" t="s">
        <v>79</v>
      </c>
      <c r="E20" s="1">
        <v>1</v>
      </c>
      <c r="H20" s="1">
        <v>5</v>
      </c>
      <c r="I20" s="1">
        <v>2</v>
      </c>
      <c r="K20" s="6">
        <v>1990</v>
      </c>
      <c r="L20" s="1" t="s">
        <v>84</v>
      </c>
      <c r="M20" s="1">
        <v>1</v>
      </c>
      <c r="P20" s="1">
        <v>3</v>
      </c>
      <c r="Q20" s="1">
        <v>1</v>
      </c>
      <c r="S20" s="6">
        <v>1991</v>
      </c>
      <c r="T20" s="1" t="s">
        <v>84</v>
      </c>
      <c r="V20" s="1">
        <v>1</v>
      </c>
      <c r="X20" s="1">
        <v>3</v>
      </c>
      <c r="Y20" s="1">
        <v>4</v>
      </c>
      <c r="Z20" s="1" t="s">
        <v>87</v>
      </c>
    </row>
    <row r="21" spans="1:25" ht="12" customHeight="1">
      <c r="A21" s="6">
        <v>1990</v>
      </c>
      <c r="B21" s="6">
        <v>1</v>
      </c>
      <c r="C21" s="12" t="s">
        <v>52</v>
      </c>
      <c r="D21" s="1" t="s">
        <v>83</v>
      </c>
      <c r="E21" s="1">
        <v>1</v>
      </c>
      <c r="H21" s="1">
        <v>7</v>
      </c>
      <c r="I21" s="1">
        <v>3</v>
      </c>
      <c r="K21" s="6">
        <v>1991</v>
      </c>
      <c r="L21" s="1" t="s">
        <v>78</v>
      </c>
      <c r="M21" s="1">
        <v>1</v>
      </c>
      <c r="P21" s="1">
        <v>4</v>
      </c>
      <c r="Q21" s="1">
        <v>3</v>
      </c>
      <c r="R21" s="1" t="s">
        <v>87</v>
      </c>
      <c r="S21" s="6">
        <v>1992</v>
      </c>
      <c r="T21" s="1" t="s">
        <v>77</v>
      </c>
      <c r="U21" s="1">
        <v>1</v>
      </c>
      <c r="X21" s="1">
        <v>4</v>
      </c>
      <c r="Y21" s="1">
        <v>1</v>
      </c>
    </row>
    <row r="22" spans="1:25" ht="12" customHeight="1">
      <c r="A22" s="6">
        <v>1990</v>
      </c>
      <c r="B22" s="6">
        <v>2</v>
      </c>
      <c r="C22" s="12" t="s">
        <v>52</v>
      </c>
      <c r="D22" s="1" t="s">
        <v>83</v>
      </c>
      <c r="E22" s="1">
        <v>1</v>
      </c>
      <c r="H22" s="1">
        <v>16</v>
      </c>
      <c r="I22" s="1">
        <v>0</v>
      </c>
      <c r="K22" s="6">
        <v>1992</v>
      </c>
      <c r="L22" s="1" t="s">
        <v>69</v>
      </c>
      <c r="M22" s="1">
        <v>1</v>
      </c>
      <c r="P22" s="1">
        <v>7</v>
      </c>
      <c r="Q22" s="1">
        <v>3</v>
      </c>
      <c r="S22" s="6">
        <v>1993</v>
      </c>
      <c r="T22" s="1" t="s">
        <v>84</v>
      </c>
      <c r="U22" s="1">
        <v>1</v>
      </c>
      <c r="X22" s="1">
        <v>5</v>
      </c>
      <c r="Y22" s="1">
        <v>2</v>
      </c>
    </row>
    <row r="23" spans="1:25" ht="12" customHeight="1">
      <c r="A23" s="6">
        <v>1991</v>
      </c>
      <c r="C23" s="12" t="s">
        <v>52</v>
      </c>
      <c r="D23" s="1" t="s">
        <v>83</v>
      </c>
      <c r="E23" s="1">
        <v>1</v>
      </c>
      <c r="H23" s="1">
        <v>5</v>
      </c>
      <c r="I23" s="1">
        <v>3</v>
      </c>
      <c r="K23" s="6">
        <v>1993</v>
      </c>
      <c r="L23" s="1" t="s">
        <v>83</v>
      </c>
      <c r="M23" s="1">
        <v>1</v>
      </c>
      <c r="P23" s="1">
        <v>7</v>
      </c>
      <c r="Q23" s="1">
        <v>5</v>
      </c>
      <c r="S23" s="6">
        <v>1996</v>
      </c>
      <c r="T23" s="1" t="s">
        <v>79</v>
      </c>
      <c r="V23" s="1">
        <v>1</v>
      </c>
      <c r="X23" s="1">
        <v>2</v>
      </c>
      <c r="Y23" s="1">
        <v>3</v>
      </c>
    </row>
    <row r="24" spans="1:25" ht="12" customHeight="1">
      <c r="A24" s="6">
        <v>1992</v>
      </c>
      <c r="C24" s="12" t="s">
        <v>52</v>
      </c>
      <c r="D24" s="1" t="s">
        <v>76</v>
      </c>
      <c r="E24" s="1">
        <v>1</v>
      </c>
      <c r="H24" s="1">
        <v>7</v>
      </c>
      <c r="I24" s="1">
        <v>0</v>
      </c>
      <c r="K24" s="6">
        <v>1995</v>
      </c>
      <c r="L24" s="1" t="s">
        <v>79</v>
      </c>
      <c r="N24" s="1">
        <v>1</v>
      </c>
      <c r="P24" s="1">
        <v>3</v>
      </c>
      <c r="Q24" s="1">
        <v>7</v>
      </c>
      <c r="S24" s="6">
        <v>1998</v>
      </c>
      <c r="T24" s="1" t="s">
        <v>69</v>
      </c>
      <c r="V24" s="1">
        <v>1</v>
      </c>
      <c r="X24" s="1">
        <v>2</v>
      </c>
      <c r="Y24" s="1">
        <v>3</v>
      </c>
    </row>
    <row r="25" spans="1:25" ht="12" customHeight="1">
      <c r="A25" s="6">
        <v>1993</v>
      </c>
      <c r="B25" s="6">
        <v>1</v>
      </c>
      <c r="C25" s="12" t="s">
        <v>52</v>
      </c>
      <c r="D25" s="1" t="s">
        <v>78</v>
      </c>
      <c r="E25" s="1">
        <v>1</v>
      </c>
      <c r="H25" s="1">
        <v>6</v>
      </c>
      <c r="I25" s="1">
        <v>1</v>
      </c>
      <c r="K25" s="6">
        <v>1996</v>
      </c>
      <c r="L25" s="1" t="s">
        <v>83</v>
      </c>
      <c r="M25" s="1">
        <v>1</v>
      </c>
      <c r="P25" s="1">
        <v>5</v>
      </c>
      <c r="Q25" s="1">
        <v>2</v>
      </c>
      <c r="S25" s="6">
        <v>2000</v>
      </c>
      <c r="T25" s="1" t="s">
        <v>69</v>
      </c>
      <c r="U25" s="1">
        <v>1</v>
      </c>
      <c r="X25" s="1">
        <v>2</v>
      </c>
      <c r="Y25" s="1">
        <v>1</v>
      </c>
    </row>
    <row r="26" spans="1:25" ht="12" customHeight="1">
      <c r="A26" s="6">
        <v>1993</v>
      </c>
      <c r="B26" s="6">
        <v>2</v>
      </c>
      <c r="C26" s="12" t="s">
        <v>52</v>
      </c>
      <c r="D26" s="1" t="s">
        <v>78</v>
      </c>
      <c r="E26" s="1">
        <v>1</v>
      </c>
      <c r="H26" s="1">
        <v>9</v>
      </c>
      <c r="I26" s="1">
        <v>5</v>
      </c>
      <c r="K26" s="6">
        <v>1998</v>
      </c>
      <c r="L26" s="1" t="s">
        <v>83</v>
      </c>
      <c r="M26" s="1">
        <v>1</v>
      </c>
      <c r="P26" s="1">
        <v>6</v>
      </c>
      <c r="Q26" s="1">
        <v>2</v>
      </c>
      <c r="S26" s="6">
        <v>2002</v>
      </c>
      <c r="T26" s="1" t="s">
        <v>77</v>
      </c>
      <c r="V26" s="1">
        <v>1</v>
      </c>
      <c r="X26" s="1">
        <v>1</v>
      </c>
      <c r="Y26" s="1">
        <v>3</v>
      </c>
    </row>
    <row r="27" spans="1:26" ht="12" customHeight="1">
      <c r="A27" s="6">
        <v>1994</v>
      </c>
      <c r="B27" s="6">
        <v>1</v>
      </c>
      <c r="C27" s="12" t="s">
        <v>51</v>
      </c>
      <c r="D27" s="1" t="s">
        <v>84</v>
      </c>
      <c r="F27" s="1">
        <v>1</v>
      </c>
      <c r="H27" s="1">
        <v>5</v>
      </c>
      <c r="I27" s="1">
        <v>8</v>
      </c>
      <c r="K27" s="6">
        <v>1999</v>
      </c>
      <c r="L27" s="1" t="s">
        <v>69</v>
      </c>
      <c r="N27" s="1">
        <v>1</v>
      </c>
      <c r="P27" s="1">
        <v>2</v>
      </c>
      <c r="Q27" s="1">
        <v>3</v>
      </c>
      <c r="S27" s="6">
        <v>2004</v>
      </c>
      <c r="T27" s="1" t="s">
        <v>75</v>
      </c>
      <c r="U27" s="1">
        <v>1</v>
      </c>
      <c r="X27" s="1">
        <v>2</v>
      </c>
      <c r="Y27" s="1">
        <v>3</v>
      </c>
      <c r="Z27" s="1" t="s">
        <v>89</v>
      </c>
    </row>
    <row r="28" spans="1:26" ht="12" customHeight="1">
      <c r="A28" s="6">
        <v>1994</v>
      </c>
      <c r="B28" s="6">
        <v>2</v>
      </c>
      <c r="C28" s="12" t="s">
        <v>51</v>
      </c>
      <c r="D28" s="1" t="s">
        <v>84</v>
      </c>
      <c r="F28" s="1">
        <v>1</v>
      </c>
      <c r="H28" s="1">
        <v>3</v>
      </c>
      <c r="I28" s="1">
        <v>4</v>
      </c>
      <c r="K28" s="6">
        <v>2000</v>
      </c>
      <c r="L28" s="1" t="s">
        <v>84</v>
      </c>
      <c r="M28" s="1">
        <v>1</v>
      </c>
      <c r="P28" s="1">
        <v>4</v>
      </c>
      <c r="Q28" s="1">
        <v>2</v>
      </c>
      <c r="S28" s="6">
        <v>2010</v>
      </c>
      <c r="T28" s="1" t="s">
        <v>69</v>
      </c>
      <c r="V28" s="1">
        <v>1</v>
      </c>
      <c r="X28" s="1">
        <v>6</v>
      </c>
      <c r="Y28" s="1">
        <v>7</v>
      </c>
      <c r="Z28" s="1" t="s">
        <v>87</v>
      </c>
    </row>
    <row r="29" spans="1:25" ht="12" customHeight="1">
      <c r="A29" s="6">
        <v>1995</v>
      </c>
      <c r="C29" s="12" t="s">
        <v>52</v>
      </c>
      <c r="D29" s="1" t="s">
        <v>75</v>
      </c>
      <c r="E29" s="1">
        <v>1</v>
      </c>
      <c r="H29" s="1">
        <v>7</v>
      </c>
      <c r="I29" s="1">
        <v>4</v>
      </c>
      <c r="K29" s="6">
        <v>2001</v>
      </c>
      <c r="L29" s="1" t="s">
        <v>79</v>
      </c>
      <c r="N29" s="1">
        <v>1</v>
      </c>
      <c r="P29" s="1">
        <v>3</v>
      </c>
      <c r="Q29" s="1">
        <v>4</v>
      </c>
      <c r="S29" s="6">
        <v>2012</v>
      </c>
      <c r="T29" s="1" t="s">
        <v>69</v>
      </c>
      <c r="V29" s="1">
        <v>1</v>
      </c>
      <c r="X29" s="1">
        <v>1</v>
      </c>
      <c r="Y29" s="1">
        <v>4</v>
      </c>
    </row>
    <row r="30" spans="1:17" ht="12" customHeight="1">
      <c r="A30" s="6">
        <v>1996</v>
      </c>
      <c r="B30" s="6">
        <v>1</v>
      </c>
      <c r="C30" s="12" t="s">
        <v>52</v>
      </c>
      <c r="D30" s="1" t="s">
        <v>77</v>
      </c>
      <c r="E30" s="1">
        <v>1</v>
      </c>
      <c r="H30" s="1">
        <v>4</v>
      </c>
      <c r="I30" s="1">
        <v>2</v>
      </c>
      <c r="K30" s="6">
        <v>2002</v>
      </c>
      <c r="L30" s="1" t="s">
        <v>84</v>
      </c>
      <c r="M30" s="1">
        <v>1</v>
      </c>
      <c r="P30" s="1">
        <v>4</v>
      </c>
      <c r="Q30" s="1">
        <v>3</v>
      </c>
    </row>
    <row r="31" spans="1:17" ht="12" customHeight="1">
      <c r="A31" s="6">
        <v>1996</v>
      </c>
      <c r="B31" s="6">
        <v>2</v>
      </c>
      <c r="C31" s="12" t="s">
        <v>52</v>
      </c>
      <c r="D31" s="1" t="s">
        <v>77</v>
      </c>
      <c r="E31" s="1">
        <v>1</v>
      </c>
      <c r="H31" s="1">
        <v>6</v>
      </c>
      <c r="I31" s="1">
        <v>4</v>
      </c>
      <c r="K31" s="6">
        <v>2004</v>
      </c>
      <c r="L31" s="1" t="s">
        <v>84</v>
      </c>
      <c r="M31" s="1">
        <v>1</v>
      </c>
      <c r="P31" s="1">
        <v>1</v>
      </c>
      <c r="Q31" s="1">
        <v>0</v>
      </c>
    </row>
    <row r="32" spans="1:18" ht="12" customHeight="1">
      <c r="A32" s="6">
        <v>1998</v>
      </c>
      <c r="B32" s="6">
        <v>1</v>
      </c>
      <c r="C32" s="12" t="s">
        <v>51</v>
      </c>
      <c r="D32" s="1" t="s">
        <v>77</v>
      </c>
      <c r="E32" s="1">
        <v>1</v>
      </c>
      <c r="H32" s="1">
        <v>3</v>
      </c>
      <c r="I32" s="1">
        <v>2</v>
      </c>
      <c r="J32" s="1" t="s">
        <v>88</v>
      </c>
      <c r="K32" s="6">
        <v>2005</v>
      </c>
      <c r="L32" s="1" t="s">
        <v>69</v>
      </c>
      <c r="N32" s="1">
        <v>1</v>
      </c>
      <c r="P32" s="1">
        <v>1</v>
      </c>
      <c r="Q32" s="1">
        <v>2</v>
      </c>
      <c r="R32" s="1" t="s">
        <v>88</v>
      </c>
    </row>
    <row r="33" spans="1:17" ht="12" customHeight="1">
      <c r="A33" s="6">
        <v>1998</v>
      </c>
      <c r="B33" s="6">
        <v>2</v>
      </c>
      <c r="C33" s="12" t="s">
        <v>51</v>
      </c>
      <c r="D33" s="1" t="s">
        <v>77</v>
      </c>
      <c r="E33" s="1">
        <v>1</v>
      </c>
      <c r="H33" s="1">
        <v>5</v>
      </c>
      <c r="I33" s="1">
        <v>3</v>
      </c>
      <c r="K33" s="6">
        <v>2006</v>
      </c>
      <c r="L33" s="1" t="s">
        <v>69</v>
      </c>
      <c r="N33" s="1">
        <v>1</v>
      </c>
      <c r="P33" s="1">
        <v>1</v>
      </c>
      <c r="Q33" s="1">
        <v>4</v>
      </c>
    </row>
    <row r="34" spans="1:17" ht="12" customHeight="1">
      <c r="A34" s="6">
        <v>1999</v>
      </c>
      <c r="B34" s="6">
        <v>1</v>
      </c>
      <c r="C34" s="12" t="s">
        <v>52</v>
      </c>
      <c r="D34" s="1" t="s">
        <v>75</v>
      </c>
      <c r="E34" s="1">
        <v>1</v>
      </c>
      <c r="H34" s="1">
        <v>3</v>
      </c>
      <c r="I34" s="1">
        <v>1</v>
      </c>
      <c r="K34" s="6">
        <v>2010</v>
      </c>
      <c r="L34" s="1" t="s">
        <v>84</v>
      </c>
      <c r="M34" s="1">
        <v>1</v>
      </c>
      <c r="P34" s="1">
        <v>5</v>
      </c>
      <c r="Q34" s="1">
        <v>2</v>
      </c>
    </row>
    <row r="35" spans="1:17" ht="12" customHeight="1">
      <c r="A35" s="6">
        <v>1999</v>
      </c>
      <c r="B35" s="6">
        <v>2</v>
      </c>
      <c r="C35" s="12" t="s">
        <v>52</v>
      </c>
      <c r="D35" s="1" t="s">
        <v>75</v>
      </c>
      <c r="E35" s="1">
        <v>1</v>
      </c>
      <c r="H35" s="1">
        <v>5</v>
      </c>
      <c r="I35" s="1">
        <v>2</v>
      </c>
      <c r="K35" s="6">
        <v>2012</v>
      </c>
      <c r="L35" s="1" t="s">
        <v>84</v>
      </c>
      <c r="M35" s="1">
        <v>1</v>
      </c>
      <c r="P35" s="1">
        <v>5</v>
      </c>
      <c r="Q35" s="1">
        <v>3</v>
      </c>
    </row>
    <row r="36" spans="1:9" ht="12" customHeight="1">
      <c r="A36" s="6">
        <v>2000</v>
      </c>
      <c r="B36" s="6">
        <v>1</v>
      </c>
      <c r="C36" s="12" t="s">
        <v>52</v>
      </c>
      <c r="D36" s="1" t="s">
        <v>79</v>
      </c>
      <c r="E36" s="1">
        <v>1</v>
      </c>
      <c r="H36" s="1">
        <v>5</v>
      </c>
      <c r="I36" s="1">
        <v>3</v>
      </c>
    </row>
    <row r="37" spans="1:10" ht="12" customHeight="1">
      <c r="A37" s="6">
        <v>2000</v>
      </c>
      <c r="B37" s="6">
        <v>2</v>
      </c>
      <c r="C37" s="12" t="s">
        <v>52</v>
      </c>
      <c r="D37" s="1" t="s">
        <v>79</v>
      </c>
      <c r="E37" s="1">
        <v>1</v>
      </c>
      <c r="H37" s="1">
        <v>5</v>
      </c>
      <c r="I37" s="1">
        <v>4</v>
      </c>
      <c r="J37" s="1" t="s">
        <v>87</v>
      </c>
    </row>
    <row r="38" spans="1:9" ht="12" customHeight="1">
      <c r="A38" s="6">
        <v>2001</v>
      </c>
      <c r="B38" s="6">
        <v>1</v>
      </c>
      <c r="C38" s="12" t="s">
        <v>52</v>
      </c>
      <c r="D38" s="1" t="s">
        <v>78</v>
      </c>
      <c r="E38" s="1">
        <v>1</v>
      </c>
      <c r="H38" s="1">
        <v>2</v>
      </c>
      <c r="I38" s="1">
        <v>1</v>
      </c>
    </row>
    <row r="39" spans="1:9" ht="12" customHeight="1">
      <c r="A39" s="6">
        <v>2001</v>
      </c>
      <c r="B39" s="6">
        <v>2</v>
      </c>
      <c r="C39" s="12" t="s">
        <v>52</v>
      </c>
      <c r="D39" s="1" t="s">
        <v>78</v>
      </c>
      <c r="E39" s="1">
        <v>1</v>
      </c>
      <c r="H39" s="1">
        <v>6</v>
      </c>
      <c r="I39" s="1">
        <v>3</v>
      </c>
    </row>
    <row r="40" spans="1:9" ht="12" customHeight="1">
      <c r="A40" s="6">
        <v>2002</v>
      </c>
      <c r="B40" s="6">
        <v>1</v>
      </c>
      <c r="C40" s="12" t="s">
        <v>52</v>
      </c>
      <c r="D40" s="1" t="s">
        <v>69</v>
      </c>
      <c r="E40" s="1">
        <v>1</v>
      </c>
      <c r="H40" s="1">
        <v>7</v>
      </c>
      <c r="I40" s="1">
        <v>3</v>
      </c>
    </row>
    <row r="41" spans="1:9" ht="12" customHeight="1">
      <c r="A41" s="6">
        <v>2002</v>
      </c>
      <c r="B41" s="6">
        <v>2</v>
      </c>
      <c r="C41" s="12" t="s">
        <v>52</v>
      </c>
      <c r="D41" s="1" t="s">
        <v>69</v>
      </c>
      <c r="E41" s="1">
        <v>1</v>
      </c>
      <c r="H41" s="1">
        <v>4</v>
      </c>
      <c r="I41" s="1">
        <v>2</v>
      </c>
    </row>
    <row r="42" spans="1:9" ht="12" customHeight="1">
      <c r="A42" s="6">
        <v>2003</v>
      </c>
      <c r="B42" s="6">
        <v>1</v>
      </c>
      <c r="C42" s="12" t="s">
        <v>52</v>
      </c>
      <c r="D42" s="1" t="s">
        <v>75</v>
      </c>
      <c r="F42" s="1">
        <v>1</v>
      </c>
      <c r="H42" s="1">
        <v>3</v>
      </c>
      <c r="I42" s="1">
        <v>5</v>
      </c>
    </row>
    <row r="43" spans="1:9" ht="12" customHeight="1">
      <c r="A43" s="6">
        <v>2003</v>
      </c>
      <c r="B43" s="6">
        <v>2</v>
      </c>
      <c r="C43" s="12" t="s">
        <v>52</v>
      </c>
      <c r="D43" s="1" t="s">
        <v>75</v>
      </c>
      <c r="F43" s="1">
        <v>1</v>
      </c>
      <c r="H43" s="1">
        <v>2</v>
      </c>
      <c r="I43" s="1">
        <v>4</v>
      </c>
    </row>
    <row r="44" spans="1:9" ht="12" customHeight="1">
      <c r="A44" s="6">
        <v>2004</v>
      </c>
      <c r="B44" s="6">
        <v>1</v>
      </c>
      <c r="C44" s="12" t="s">
        <v>52</v>
      </c>
      <c r="D44" s="1" t="s">
        <v>76</v>
      </c>
      <c r="E44" s="1">
        <v>1</v>
      </c>
      <c r="H44" s="1">
        <v>2</v>
      </c>
      <c r="I44" s="1">
        <v>1</v>
      </c>
    </row>
    <row r="45" spans="1:9" ht="12" customHeight="1">
      <c r="A45" s="6">
        <v>2004</v>
      </c>
      <c r="B45" s="6">
        <v>2</v>
      </c>
      <c r="C45" s="12" t="s">
        <v>52</v>
      </c>
      <c r="D45" s="1" t="s">
        <v>76</v>
      </c>
      <c r="E45" s="1">
        <v>1</v>
      </c>
      <c r="H45" s="1">
        <v>3</v>
      </c>
      <c r="I45" s="1">
        <v>2</v>
      </c>
    </row>
    <row r="46" spans="1:9" ht="12" customHeight="1">
      <c r="A46" s="6">
        <v>2005</v>
      </c>
      <c r="B46" s="6">
        <v>1</v>
      </c>
      <c r="C46" s="12" t="s">
        <v>52</v>
      </c>
      <c r="D46" s="1" t="s">
        <v>83</v>
      </c>
      <c r="E46" s="1">
        <v>1</v>
      </c>
      <c r="H46" s="1">
        <v>7</v>
      </c>
      <c r="I46" s="1">
        <v>2</v>
      </c>
    </row>
    <row r="47" spans="1:9" ht="12" customHeight="1">
      <c r="A47" s="6">
        <v>2005</v>
      </c>
      <c r="B47" s="6">
        <v>2</v>
      </c>
      <c r="C47" s="12" t="s">
        <v>52</v>
      </c>
      <c r="D47" s="1" t="s">
        <v>83</v>
      </c>
      <c r="E47" s="1">
        <v>1</v>
      </c>
      <c r="H47" s="1">
        <v>5</v>
      </c>
      <c r="I47" s="1">
        <v>1</v>
      </c>
    </row>
    <row r="48" spans="1:10" ht="12" customHeight="1">
      <c r="A48" s="6">
        <v>2006</v>
      </c>
      <c r="B48" s="6">
        <v>1</v>
      </c>
      <c r="C48" s="12" t="s">
        <v>52</v>
      </c>
      <c r="D48" s="1" t="s">
        <v>83</v>
      </c>
      <c r="E48" s="1">
        <v>1</v>
      </c>
      <c r="H48" s="1">
        <v>4</v>
      </c>
      <c r="I48" s="1">
        <v>3</v>
      </c>
      <c r="J48" s="1" t="s">
        <v>87</v>
      </c>
    </row>
    <row r="49" spans="1:9" ht="12" customHeight="1">
      <c r="A49" s="6">
        <v>2006</v>
      </c>
      <c r="B49" s="6">
        <v>2</v>
      </c>
      <c r="C49" s="12" t="s">
        <v>52</v>
      </c>
      <c r="D49" s="1" t="s">
        <v>83</v>
      </c>
      <c r="E49" s="1">
        <v>1</v>
      </c>
      <c r="H49" s="1">
        <v>4</v>
      </c>
      <c r="I49" s="1">
        <v>3</v>
      </c>
    </row>
    <row r="50" spans="1:9" ht="12" customHeight="1">
      <c r="A50" s="6">
        <v>2007</v>
      </c>
      <c r="B50" s="6">
        <v>1</v>
      </c>
      <c r="C50" s="12" t="s">
        <v>51</v>
      </c>
      <c r="D50" s="1" t="s">
        <v>75</v>
      </c>
      <c r="F50" s="1">
        <v>1</v>
      </c>
      <c r="H50" s="1">
        <v>2</v>
      </c>
      <c r="I50" s="1">
        <v>3</v>
      </c>
    </row>
    <row r="51" spans="1:9" ht="12" customHeight="1">
      <c r="A51" s="6">
        <v>2007</v>
      </c>
      <c r="B51" s="6">
        <v>2</v>
      </c>
      <c r="C51" s="12" t="s">
        <v>51</v>
      </c>
      <c r="D51" s="1" t="s">
        <v>75</v>
      </c>
      <c r="F51" s="1">
        <v>1</v>
      </c>
      <c r="H51" s="1">
        <v>2</v>
      </c>
      <c r="I51" s="1">
        <v>5</v>
      </c>
    </row>
    <row r="52" spans="1:9" ht="12" customHeight="1">
      <c r="A52" s="6">
        <v>2009</v>
      </c>
      <c r="B52" s="6">
        <v>1</v>
      </c>
      <c r="C52" s="12" t="s">
        <v>51</v>
      </c>
      <c r="D52" s="1" t="s">
        <v>84</v>
      </c>
      <c r="F52" s="1">
        <v>1</v>
      </c>
      <c r="H52" s="1">
        <v>1</v>
      </c>
      <c r="I52" s="1">
        <v>2</v>
      </c>
    </row>
    <row r="53" spans="1:9" ht="12" customHeight="1">
      <c r="A53" s="6">
        <v>2009</v>
      </c>
      <c r="B53" s="6">
        <v>2</v>
      </c>
      <c r="C53" s="12" t="s">
        <v>51</v>
      </c>
      <c r="D53" s="1" t="s">
        <v>84</v>
      </c>
      <c r="E53" s="1">
        <v>1</v>
      </c>
      <c r="H53" s="1">
        <v>6</v>
      </c>
      <c r="I53" s="1">
        <v>3</v>
      </c>
    </row>
    <row r="54" spans="1:9" ht="12" customHeight="1">
      <c r="A54" s="6">
        <v>2009</v>
      </c>
      <c r="B54" s="6">
        <v>3</v>
      </c>
      <c r="C54" s="12" t="s">
        <v>51</v>
      </c>
      <c r="D54" s="1" t="s">
        <v>84</v>
      </c>
      <c r="F54" s="1">
        <v>1</v>
      </c>
      <c r="H54" s="1">
        <v>2</v>
      </c>
      <c r="I54" s="1">
        <v>6</v>
      </c>
    </row>
    <row r="55" spans="1:9" ht="12" customHeight="1">
      <c r="A55" s="6">
        <v>2010</v>
      </c>
      <c r="B55" s="6">
        <v>1</v>
      </c>
      <c r="C55" s="12" t="s">
        <v>52</v>
      </c>
      <c r="D55" s="1" t="s">
        <v>83</v>
      </c>
      <c r="F55" s="1">
        <v>1</v>
      </c>
      <c r="H55" s="1">
        <v>1</v>
      </c>
      <c r="I55" s="1">
        <v>2</v>
      </c>
    </row>
    <row r="56" spans="1:9" ht="12" customHeight="1">
      <c r="A56" s="6">
        <v>2010</v>
      </c>
      <c r="B56" s="6">
        <v>2</v>
      </c>
      <c r="C56" s="12" t="s">
        <v>52</v>
      </c>
      <c r="D56" s="1" t="s">
        <v>83</v>
      </c>
      <c r="E56" s="1">
        <v>1</v>
      </c>
      <c r="H56" s="1">
        <v>2</v>
      </c>
      <c r="I56" s="1">
        <v>0</v>
      </c>
    </row>
    <row r="57" spans="1:10" ht="12" customHeight="1">
      <c r="A57" s="6">
        <v>2010</v>
      </c>
      <c r="B57" s="6">
        <v>3</v>
      </c>
      <c r="C57" s="12" t="s">
        <v>52</v>
      </c>
      <c r="D57" s="1" t="s">
        <v>83</v>
      </c>
      <c r="E57" s="1">
        <v>1</v>
      </c>
      <c r="H57" s="1">
        <v>3</v>
      </c>
      <c r="I57" s="1">
        <v>2</v>
      </c>
      <c r="J57" s="1" t="s">
        <v>87</v>
      </c>
    </row>
    <row r="58" spans="1:9" ht="12" customHeight="1">
      <c r="A58" s="6">
        <v>2011</v>
      </c>
      <c r="B58" s="6">
        <v>1</v>
      </c>
      <c r="C58" s="12" t="s">
        <v>51</v>
      </c>
      <c r="D58" s="1" t="s">
        <v>76</v>
      </c>
      <c r="F58" s="1">
        <v>1</v>
      </c>
      <c r="H58" s="1">
        <v>4</v>
      </c>
      <c r="I58" s="1">
        <v>5</v>
      </c>
    </row>
    <row r="59" spans="1:9" ht="12" customHeight="1">
      <c r="A59" s="6">
        <v>2011</v>
      </c>
      <c r="B59" s="6">
        <v>2</v>
      </c>
      <c r="C59" s="12" t="s">
        <v>51</v>
      </c>
      <c r="D59" s="1" t="s">
        <v>76</v>
      </c>
      <c r="F59" s="1">
        <v>1</v>
      </c>
      <c r="H59" s="1">
        <v>2</v>
      </c>
      <c r="I59" s="1">
        <v>6</v>
      </c>
    </row>
    <row r="60" spans="1:9" ht="12" customHeight="1">
      <c r="A60" s="6">
        <v>2012</v>
      </c>
      <c r="B60" s="6">
        <v>1</v>
      </c>
      <c r="C60" s="12" t="s">
        <v>52</v>
      </c>
      <c r="D60" s="1" t="s">
        <v>76</v>
      </c>
      <c r="E60" s="1">
        <v>1</v>
      </c>
      <c r="H60" s="1">
        <v>2</v>
      </c>
      <c r="I60" s="1">
        <v>1</v>
      </c>
    </row>
    <row r="61" spans="1:9" ht="12" customHeight="1">
      <c r="A61" s="6">
        <v>2012</v>
      </c>
      <c r="B61" s="6">
        <v>2</v>
      </c>
      <c r="C61" s="12" t="s">
        <v>52</v>
      </c>
      <c r="D61" s="1" t="s">
        <v>76</v>
      </c>
      <c r="F61" s="1">
        <v>1</v>
      </c>
      <c r="H61" s="1">
        <v>2</v>
      </c>
      <c r="I61" s="1">
        <v>5</v>
      </c>
    </row>
    <row r="62" spans="1:9" ht="12" customHeight="1">
      <c r="A62" s="6">
        <v>2012</v>
      </c>
      <c r="B62" s="6">
        <v>3</v>
      </c>
      <c r="C62" s="12" t="s">
        <v>52</v>
      </c>
      <c r="D62" s="1" t="s">
        <v>76</v>
      </c>
      <c r="E62" s="1">
        <v>1</v>
      </c>
      <c r="H62" s="1">
        <v>2</v>
      </c>
      <c r="I62" s="1">
        <v>1</v>
      </c>
    </row>
    <row r="63" spans="1:9" ht="12" customHeight="1">
      <c r="A63" s="6">
        <v>2013</v>
      </c>
      <c r="B63" s="6">
        <v>1</v>
      </c>
      <c r="C63" s="12" t="s">
        <v>51</v>
      </c>
      <c r="D63" s="1" t="s">
        <v>83</v>
      </c>
      <c r="F63" s="1">
        <v>1</v>
      </c>
      <c r="H63" s="1">
        <v>4</v>
      </c>
      <c r="I63" s="1">
        <v>2</v>
      </c>
    </row>
    <row r="64" spans="1:10" ht="12" customHeight="1">
      <c r="A64" s="6">
        <v>2013</v>
      </c>
      <c r="B64" s="6">
        <v>2</v>
      </c>
      <c r="C64" s="12" t="s">
        <v>51</v>
      </c>
      <c r="D64" s="1" t="s">
        <v>83</v>
      </c>
      <c r="F64" s="1">
        <v>1</v>
      </c>
      <c r="H64" s="1">
        <v>2</v>
      </c>
      <c r="I64" s="1">
        <v>1</v>
      </c>
      <c r="J64" s="1" t="s">
        <v>87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workbookViewId="0" topLeftCell="A1">
      <pane ySplit="15" topLeftCell="BM16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K1" s="13" t="s">
        <v>8</v>
      </c>
      <c r="L1" s="13"/>
      <c r="M1" s="13"/>
      <c r="N1" s="13"/>
      <c r="O1" s="13"/>
      <c r="P1" s="13"/>
      <c r="Q1" s="13"/>
      <c r="S1" s="13" t="s">
        <v>9</v>
      </c>
      <c r="T1" s="13"/>
      <c r="U1" s="13"/>
      <c r="V1" s="13"/>
      <c r="W1" s="13"/>
      <c r="X1" s="13"/>
      <c r="Y1" s="13"/>
      <c r="AA1" s="13" t="s">
        <v>10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7</v>
      </c>
      <c r="F3" s="8">
        <f>SUM(F4:F12)</f>
        <v>23</v>
      </c>
      <c r="G3" s="8">
        <f>SUM(G4:G12)</f>
        <v>0</v>
      </c>
      <c r="H3" s="8">
        <f>SUM(H4:H12)</f>
        <v>68</v>
      </c>
      <c r="I3" s="8">
        <f>SUM(I4:I12)</f>
        <v>127</v>
      </c>
      <c r="K3" s="16" t="s">
        <v>96</v>
      </c>
      <c r="L3" s="16"/>
      <c r="M3" s="8">
        <f>SUM(M4:M12)</f>
        <v>1</v>
      </c>
      <c r="N3" s="8">
        <f>SUM(N4:N12)</f>
        <v>2</v>
      </c>
      <c r="O3" s="8">
        <f>SUM(O4:O12)</f>
        <v>0</v>
      </c>
      <c r="P3" s="8">
        <f>SUM(P4:P12)</f>
        <v>11</v>
      </c>
      <c r="Q3" s="8">
        <f>SUM(Q4:Q12)</f>
        <v>10</v>
      </c>
      <c r="S3" s="16" t="s">
        <v>97</v>
      </c>
      <c r="T3" s="16"/>
      <c r="U3" s="8">
        <f>SUM(U4:U12)</f>
        <v>0</v>
      </c>
      <c r="V3" s="8">
        <f>SUM(V4:V12)</f>
        <v>1</v>
      </c>
      <c r="W3" s="8">
        <f>SUM(W4:W12)</f>
        <v>0</v>
      </c>
      <c r="X3" s="8">
        <f>SUM(X4:X12)</f>
        <v>1</v>
      </c>
      <c r="Y3" s="8">
        <f>SUM(Y4:Y12)</f>
        <v>2</v>
      </c>
      <c r="AA3" s="16" t="s">
        <v>98</v>
      </c>
      <c r="AB3" s="16"/>
      <c r="AC3" s="8">
        <f>SUM(AC4:AC12)</f>
        <v>0</v>
      </c>
      <c r="AD3" s="8">
        <f>SUM(AD4:AD12)</f>
        <v>0</v>
      </c>
      <c r="AE3" s="8">
        <f>SUM(AE4:AE12)</f>
        <v>0</v>
      </c>
      <c r="AF3" s="8">
        <f>SUM(AF4:AF12)</f>
        <v>0</v>
      </c>
      <c r="AG3" s="8">
        <f>SUM(AG4:AG12)</f>
        <v>0</v>
      </c>
    </row>
    <row r="4" spans="1:33" ht="12" customHeight="1">
      <c r="A4" s="14" t="s">
        <v>69</v>
      </c>
      <c r="B4" s="14"/>
      <c r="C4" s="14"/>
      <c r="D4" s="14"/>
      <c r="E4" s="4">
        <f>E29+E30+E40+E41+E42+E43</f>
        <v>0</v>
      </c>
      <c r="F4" s="4">
        <f>F29+F30+F40+F41+F42+F43+F44+F45</f>
        <v>8</v>
      </c>
      <c r="G4" s="4">
        <f>G29+G30+G40+G41+G42+G43</f>
        <v>0</v>
      </c>
      <c r="H4" s="4">
        <f>H29+H30+H40+H41+H42+H43+H44+H45</f>
        <v>15</v>
      </c>
      <c r="I4" s="4">
        <f>I29+I30+I40+I41+I42+I43+I44+I45</f>
        <v>31</v>
      </c>
      <c r="K4" s="14" t="s">
        <v>69</v>
      </c>
      <c r="L4" s="14"/>
      <c r="M4" s="4"/>
      <c r="N4" s="4"/>
      <c r="O4" s="4"/>
      <c r="P4" s="4"/>
      <c r="Q4" s="4"/>
      <c r="S4" s="14" t="s">
        <v>69</v>
      </c>
      <c r="T4" s="14"/>
      <c r="U4" s="4"/>
      <c r="V4" s="4"/>
      <c r="W4" s="4"/>
      <c r="X4" s="4"/>
      <c r="Y4" s="4"/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E17+E18+E23+E24+E31+E32</f>
        <v>0</v>
      </c>
      <c r="F5" s="4">
        <f>F17+F18+F23+F24+F31+F32</f>
        <v>6</v>
      </c>
      <c r="G5" s="4">
        <f>G17+G18+G23+G24+G31+G32</f>
        <v>0</v>
      </c>
      <c r="H5" s="4">
        <f>H17+H18+H23+H24+H31+H32</f>
        <v>9</v>
      </c>
      <c r="I5" s="4">
        <f>I17+I18+I23+I24+I31+I32</f>
        <v>36</v>
      </c>
      <c r="K5" s="14" t="s">
        <v>84</v>
      </c>
      <c r="L5" s="14"/>
      <c r="M5" s="4"/>
      <c r="N5" s="4"/>
      <c r="O5" s="4"/>
      <c r="P5" s="4"/>
      <c r="Q5" s="4"/>
      <c r="S5" s="14" t="s">
        <v>84</v>
      </c>
      <c r="T5" s="14"/>
      <c r="U5" s="4"/>
      <c r="V5" s="4"/>
      <c r="W5" s="4"/>
      <c r="X5" s="4"/>
      <c r="Y5" s="4"/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74</v>
      </c>
      <c r="B6" s="14"/>
      <c r="C6" s="14"/>
      <c r="D6" s="14"/>
      <c r="E6" s="4">
        <f>E16+E21+E22+E25+E26+E33+E34</f>
        <v>4</v>
      </c>
      <c r="F6" s="4">
        <f>F16+F21+F22+F25+F26+F33+F34</f>
        <v>3</v>
      </c>
      <c r="G6" s="4">
        <f>G16+G21+G22+G25+G26+G33+G34</f>
        <v>0</v>
      </c>
      <c r="H6" s="4">
        <f>H16+H21+H22+H25+H26+H33+H34</f>
        <v>24</v>
      </c>
      <c r="I6" s="4">
        <f>I16+I21+I22+I25+I26+I33+I34</f>
        <v>24</v>
      </c>
      <c r="K6" s="14" t="s">
        <v>74</v>
      </c>
      <c r="L6" s="14"/>
      <c r="M6" s="4"/>
      <c r="N6" s="4"/>
      <c r="O6" s="4"/>
      <c r="P6" s="4"/>
      <c r="Q6" s="4"/>
      <c r="S6" s="14" t="s">
        <v>74</v>
      </c>
      <c r="T6" s="14"/>
      <c r="U6" s="4">
        <f>U16</f>
        <v>0</v>
      </c>
      <c r="V6" s="4">
        <f>V16</f>
        <v>1</v>
      </c>
      <c r="W6" s="4">
        <f>W16</f>
        <v>0</v>
      </c>
      <c r="X6" s="4">
        <f>X16</f>
        <v>1</v>
      </c>
      <c r="Y6" s="4">
        <f>Y16</f>
        <v>2</v>
      </c>
      <c r="AA6" s="14" t="s">
        <v>74</v>
      </c>
      <c r="AB6" s="14"/>
      <c r="AC6" s="4"/>
      <c r="AD6" s="4"/>
      <c r="AE6" s="4"/>
      <c r="AF6" s="4"/>
      <c r="AG6" s="4"/>
    </row>
    <row r="7" spans="1:33" ht="12" customHeight="1">
      <c r="A7" s="14" t="s">
        <v>83</v>
      </c>
      <c r="B7" s="14"/>
      <c r="C7" s="14"/>
      <c r="D7" s="14"/>
      <c r="E7" s="4">
        <f>E27+E28</f>
        <v>2</v>
      </c>
      <c r="F7" s="4">
        <f>F27+F28</f>
        <v>0</v>
      </c>
      <c r="G7" s="4">
        <f>G27+G28</f>
        <v>0</v>
      </c>
      <c r="H7" s="4">
        <f>H27+H28</f>
        <v>9</v>
      </c>
      <c r="I7" s="4">
        <f>I27+I28</f>
        <v>4</v>
      </c>
      <c r="K7" s="14" t="s">
        <v>83</v>
      </c>
      <c r="L7" s="14"/>
      <c r="M7" s="4"/>
      <c r="N7" s="4"/>
      <c r="O7" s="4"/>
      <c r="P7" s="4"/>
      <c r="Q7" s="4"/>
      <c r="S7" s="14" t="s">
        <v>83</v>
      </c>
      <c r="T7" s="14"/>
      <c r="U7" s="4"/>
      <c r="V7" s="4"/>
      <c r="W7" s="4"/>
      <c r="X7" s="4"/>
      <c r="Y7" s="4"/>
      <c r="AA7" s="14" t="s">
        <v>83</v>
      </c>
      <c r="AB7" s="14"/>
      <c r="AC7" s="4"/>
      <c r="AD7" s="4"/>
      <c r="AE7" s="4"/>
      <c r="AF7" s="4"/>
      <c r="AG7" s="4"/>
    </row>
    <row r="8" spans="1:33" ht="12" customHeight="1">
      <c r="A8" s="14" t="s">
        <v>76</v>
      </c>
      <c r="B8" s="14"/>
      <c r="C8" s="14"/>
      <c r="D8" s="14"/>
      <c r="E8" s="4"/>
      <c r="F8" s="4"/>
      <c r="G8" s="4"/>
      <c r="H8" s="4"/>
      <c r="I8" s="4"/>
      <c r="K8" s="14" t="s">
        <v>76</v>
      </c>
      <c r="L8" s="14"/>
      <c r="M8" s="4"/>
      <c r="N8" s="4"/>
      <c r="O8" s="4"/>
      <c r="P8" s="4"/>
      <c r="Q8" s="4"/>
      <c r="S8" s="14" t="s">
        <v>76</v>
      </c>
      <c r="T8" s="14"/>
      <c r="U8" s="4"/>
      <c r="V8" s="4"/>
      <c r="W8" s="4"/>
      <c r="X8" s="4"/>
      <c r="Y8" s="4"/>
      <c r="AA8" s="14" t="s">
        <v>76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E19+E20+E35+E36</f>
        <v>0</v>
      </c>
      <c r="F9" s="4">
        <f>F19+F20+F35+F36</f>
        <v>4</v>
      </c>
      <c r="G9" s="4">
        <f>G19+G20+G35+G36</f>
        <v>0</v>
      </c>
      <c r="H9" s="4">
        <f>H19+H20+H35+H36</f>
        <v>6</v>
      </c>
      <c r="I9" s="4">
        <f>I19+I20+I35+I36</f>
        <v>24</v>
      </c>
      <c r="K9" s="14" t="s">
        <v>77</v>
      </c>
      <c r="L9" s="14"/>
      <c r="M9" s="4">
        <f>M16+M17+M18</f>
        <v>1</v>
      </c>
      <c r="N9" s="4">
        <f>N16+N17+N18</f>
        <v>2</v>
      </c>
      <c r="O9" s="4">
        <f>O16+O17+O18</f>
        <v>0</v>
      </c>
      <c r="P9" s="4">
        <f>P16+P17+P18</f>
        <v>11</v>
      </c>
      <c r="Q9" s="4">
        <f>Q16+Q17+Q18</f>
        <v>10</v>
      </c>
      <c r="S9" s="14" t="s">
        <v>77</v>
      </c>
      <c r="T9" s="14"/>
      <c r="U9" s="4"/>
      <c r="V9" s="4"/>
      <c r="W9" s="4"/>
      <c r="X9" s="4"/>
      <c r="Y9" s="4"/>
      <c r="AA9" s="14" t="s">
        <v>77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>
        <f>E37+E38+E39</f>
        <v>1</v>
      </c>
      <c r="F10" s="4">
        <f>F37+F38+F39</f>
        <v>2</v>
      </c>
      <c r="G10" s="4">
        <f>G37+G38+G39</f>
        <v>0</v>
      </c>
      <c r="H10" s="4">
        <f>H37+H38+H39</f>
        <v>5</v>
      </c>
      <c r="I10" s="4">
        <f>I37+I38+I39</f>
        <v>8</v>
      </c>
      <c r="K10" s="14" t="s">
        <v>78</v>
      </c>
      <c r="L10" s="14"/>
      <c r="M10" s="4"/>
      <c r="N10" s="4"/>
      <c r="O10" s="4"/>
      <c r="P10" s="4"/>
      <c r="Q10" s="4"/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/>
      <c r="F11" s="4"/>
      <c r="G11" s="4"/>
      <c r="H11" s="4"/>
      <c r="I11" s="4"/>
      <c r="K11" s="14" t="s">
        <v>79</v>
      </c>
      <c r="L11" s="14"/>
      <c r="M11" s="4"/>
      <c r="N11" s="4"/>
      <c r="O11" s="4"/>
      <c r="P11" s="4"/>
      <c r="Q11" s="4"/>
      <c r="S11" s="14" t="s">
        <v>79</v>
      </c>
      <c r="T11" s="14"/>
      <c r="U11" s="4"/>
      <c r="V11" s="4"/>
      <c r="W11" s="4"/>
      <c r="X11" s="4"/>
      <c r="Y11" s="4"/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/>
      <c r="F12" s="4"/>
      <c r="G12" s="4"/>
      <c r="H12" s="4"/>
      <c r="I12" s="4"/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K14" s="13" t="s">
        <v>12</v>
      </c>
      <c r="L14" s="13"/>
      <c r="M14" s="13"/>
      <c r="N14" s="13"/>
      <c r="O14" s="13"/>
      <c r="P14" s="13"/>
      <c r="Q14" s="13"/>
      <c r="S14" s="13" t="s">
        <v>13</v>
      </c>
      <c r="T14" s="13"/>
      <c r="U14" s="13"/>
      <c r="V14" s="13"/>
      <c r="W14" s="13"/>
      <c r="X14" s="13"/>
      <c r="Y14" s="13"/>
      <c r="AA14" s="13" t="s">
        <v>10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26" ht="12" customHeight="1">
      <c r="A16" s="6">
        <v>1995</v>
      </c>
      <c r="C16" s="12" t="s">
        <v>51</v>
      </c>
      <c r="D16" s="1" t="s">
        <v>74</v>
      </c>
      <c r="F16" s="1">
        <v>1</v>
      </c>
      <c r="H16" s="1">
        <v>4</v>
      </c>
      <c r="I16" s="1">
        <v>7</v>
      </c>
      <c r="K16" s="6">
        <v>2003</v>
      </c>
      <c r="L16" s="1" t="s">
        <v>77</v>
      </c>
      <c r="N16" s="1">
        <v>1</v>
      </c>
      <c r="P16" s="1">
        <v>4</v>
      </c>
      <c r="Q16" s="1">
        <v>5</v>
      </c>
      <c r="S16" s="6">
        <v>2004</v>
      </c>
      <c r="T16" s="1" t="s">
        <v>74</v>
      </c>
      <c r="V16" s="1">
        <v>1</v>
      </c>
      <c r="X16" s="1">
        <v>1</v>
      </c>
      <c r="Y16" s="1">
        <v>2</v>
      </c>
      <c r="Z16" s="1" t="s">
        <v>89</v>
      </c>
    </row>
    <row r="17" spans="1:17" ht="12" customHeight="1">
      <c r="A17" s="6">
        <v>1996</v>
      </c>
      <c r="B17" s="6">
        <v>1</v>
      </c>
      <c r="C17" s="12" t="s">
        <v>51</v>
      </c>
      <c r="D17" s="1" t="s">
        <v>84</v>
      </c>
      <c r="F17" s="1">
        <v>1</v>
      </c>
      <c r="H17" s="1">
        <v>2</v>
      </c>
      <c r="I17" s="1">
        <v>5</v>
      </c>
      <c r="K17" s="6">
        <v>2004</v>
      </c>
      <c r="L17" s="1" t="s">
        <v>77</v>
      </c>
      <c r="M17" s="1">
        <v>1</v>
      </c>
      <c r="P17" s="1">
        <v>5</v>
      </c>
      <c r="Q17" s="1">
        <v>2</v>
      </c>
    </row>
    <row r="18" spans="1:18" ht="12" customHeight="1">
      <c r="A18" s="6">
        <v>1996</v>
      </c>
      <c r="B18" s="6">
        <v>2</v>
      </c>
      <c r="C18" s="12" t="s">
        <v>51</v>
      </c>
      <c r="D18" s="1" t="s">
        <v>84</v>
      </c>
      <c r="F18" s="1">
        <v>1</v>
      </c>
      <c r="H18" s="1">
        <v>1</v>
      </c>
      <c r="I18" s="1">
        <v>14</v>
      </c>
      <c r="K18" s="6">
        <v>2007</v>
      </c>
      <c r="L18" s="1" t="s">
        <v>77</v>
      </c>
      <c r="N18" s="1">
        <v>1</v>
      </c>
      <c r="P18" s="1">
        <v>2</v>
      </c>
      <c r="Q18" s="1">
        <v>3</v>
      </c>
      <c r="R18" s="1" t="s">
        <v>88</v>
      </c>
    </row>
    <row r="19" spans="1:9" ht="12" customHeight="1">
      <c r="A19" s="6">
        <v>1997</v>
      </c>
      <c r="B19" s="6">
        <v>1</v>
      </c>
      <c r="C19" s="12" t="s">
        <v>51</v>
      </c>
      <c r="D19" s="1" t="s">
        <v>77</v>
      </c>
      <c r="F19" s="1">
        <v>1</v>
      </c>
      <c r="H19" s="1">
        <v>1</v>
      </c>
      <c r="I19" s="1">
        <v>5</v>
      </c>
    </row>
    <row r="20" spans="1:9" ht="12" customHeight="1">
      <c r="A20" s="6">
        <v>1997</v>
      </c>
      <c r="B20" s="6">
        <v>2</v>
      </c>
      <c r="C20" s="12" t="s">
        <v>51</v>
      </c>
      <c r="D20" s="1" t="s">
        <v>77</v>
      </c>
      <c r="F20" s="1">
        <v>1</v>
      </c>
      <c r="H20" s="1">
        <v>2</v>
      </c>
      <c r="I20" s="1">
        <v>8</v>
      </c>
    </row>
    <row r="21" spans="1:9" ht="12" customHeight="1">
      <c r="A21" s="6">
        <v>1999</v>
      </c>
      <c r="B21" s="6">
        <v>1</v>
      </c>
      <c r="C21" s="12" t="s">
        <v>51</v>
      </c>
      <c r="D21" s="1" t="s">
        <v>74</v>
      </c>
      <c r="F21" s="1">
        <v>1</v>
      </c>
      <c r="H21" s="1">
        <v>1</v>
      </c>
      <c r="I21" s="1">
        <v>3</v>
      </c>
    </row>
    <row r="22" spans="1:9" ht="12" customHeight="1">
      <c r="A22" s="6">
        <v>1999</v>
      </c>
      <c r="B22" s="6">
        <v>2</v>
      </c>
      <c r="C22" s="12" t="s">
        <v>51</v>
      </c>
      <c r="D22" s="1" t="s">
        <v>74</v>
      </c>
      <c r="F22" s="1">
        <v>1</v>
      </c>
      <c r="H22" s="1">
        <v>2</v>
      </c>
      <c r="I22" s="1">
        <v>5</v>
      </c>
    </row>
    <row r="23" spans="1:9" ht="12" customHeight="1">
      <c r="A23" s="6">
        <v>2000</v>
      </c>
      <c r="B23" s="6">
        <v>1</v>
      </c>
      <c r="C23" s="12" t="s">
        <v>51</v>
      </c>
      <c r="D23" s="1" t="s">
        <v>84</v>
      </c>
      <c r="F23" s="1">
        <v>1</v>
      </c>
      <c r="H23" s="1">
        <v>2</v>
      </c>
      <c r="I23" s="1">
        <v>4</v>
      </c>
    </row>
    <row r="24" spans="1:9" ht="12" customHeight="1">
      <c r="A24" s="6">
        <v>2000</v>
      </c>
      <c r="B24" s="6">
        <v>2</v>
      </c>
      <c r="C24" s="12" t="s">
        <v>51</v>
      </c>
      <c r="D24" s="1" t="s">
        <v>84</v>
      </c>
      <c r="F24" s="1">
        <v>1</v>
      </c>
      <c r="H24" s="1">
        <v>2</v>
      </c>
      <c r="I24" s="1">
        <v>5</v>
      </c>
    </row>
    <row r="25" spans="1:9" ht="12" customHeight="1">
      <c r="A25" s="6">
        <v>2003</v>
      </c>
      <c r="B25" s="6">
        <v>1</v>
      </c>
      <c r="C25" s="12" t="s">
        <v>51</v>
      </c>
      <c r="D25" s="1" t="s">
        <v>74</v>
      </c>
      <c r="E25" s="1">
        <v>1</v>
      </c>
      <c r="H25" s="1">
        <v>5</v>
      </c>
      <c r="I25" s="1">
        <v>3</v>
      </c>
    </row>
    <row r="26" spans="1:9" ht="12" customHeight="1">
      <c r="A26" s="6">
        <v>2003</v>
      </c>
      <c r="B26" s="6">
        <v>2</v>
      </c>
      <c r="C26" s="12" t="s">
        <v>51</v>
      </c>
      <c r="D26" s="1" t="s">
        <v>74</v>
      </c>
      <c r="E26" s="1">
        <v>1</v>
      </c>
      <c r="H26" s="1">
        <v>4</v>
      </c>
      <c r="I26" s="1">
        <v>2</v>
      </c>
    </row>
    <row r="27" spans="1:9" ht="12" customHeight="1">
      <c r="A27" s="6">
        <v>2004</v>
      </c>
      <c r="B27" s="6">
        <v>1</v>
      </c>
      <c r="C27" s="12" t="s">
        <v>52</v>
      </c>
      <c r="D27" s="1" t="s">
        <v>83</v>
      </c>
      <c r="E27" s="1">
        <v>1</v>
      </c>
      <c r="H27" s="1">
        <v>6</v>
      </c>
      <c r="I27" s="1">
        <v>3</v>
      </c>
    </row>
    <row r="28" spans="1:9" ht="12" customHeight="1">
      <c r="A28" s="6">
        <v>2004</v>
      </c>
      <c r="B28" s="6">
        <v>2</v>
      </c>
      <c r="C28" s="12" t="s">
        <v>52</v>
      </c>
      <c r="D28" s="1" t="s">
        <v>83</v>
      </c>
      <c r="E28" s="1">
        <v>1</v>
      </c>
      <c r="H28" s="1">
        <v>3</v>
      </c>
      <c r="I28" s="1">
        <v>1</v>
      </c>
    </row>
    <row r="29" spans="1:10" ht="12" customHeight="1">
      <c r="A29" s="6">
        <v>2005</v>
      </c>
      <c r="B29" s="6">
        <v>1</v>
      </c>
      <c r="C29" s="12" t="s">
        <v>51</v>
      </c>
      <c r="D29" s="1" t="s">
        <v>69</v>
      </c>
      <c r="F29" s="1">
        <v>1</v>
      </c>
      <c r="H29" s="1">
        <v>1</v>
      </c>
      <c r="I29" s="1">
        <v>2</v>
      </c>
      <c r="J29" s="1" t="s">
        <v>87</v>
      </c>
    </row>
    <row r="30" spans="1:9" ht="12" customHeight="1">
      <c r="A30" s="6">
        <v>2005</v>
      </c>
      <c r="B30" s="6">
        <v>2</v>
      </c>
      <c r="C30" s="12" t="s">
        <v>51</v>
      </c>
      <c r="D30" s="1" t="s">
        <v>69</v>
      </c>
      <c r="F30" s="1">
        <v>1</v>
      </c>
      <c r="H30" s="1">
        <v>1</v>
      </c>
      <c r="I30" s="1">
        <v>5</v>
      </c>
    </row>
    <row r="31" spans="1:9" ht="12" customHeight="1">
      <c r="A31" s="6">
        <v>2006</v>
      </c>
      <c r="B31" s="6">
        <v>1</v>
      </c>
      <c r="C31" s="12" t="s">
        <v>51</v>
      </c>
      <c r="D31" s="1" t="s">
        <v>84</v>
      </c>
      <c r="F31" s="1">
        <v>1</v>
      </c>
      <c r="H31" s="1">
        <v>1</v>
      </c>
      <c r="I31" s="1">
        <v>4</v>
      </c>
    </row>
    <row r="32" spans="1:9" ht="12" customHeight="1">
      <c r="A32" s="6">
        <v>2006</v>
      </c>
      <c r="B32" s="6">
        <v>2</v>
      </c>
      <c r="C32" s="12" t="s">
        <v>51</v>
      </c>
      <c r="D32" s="1" t="s">
        <v>84</v>
      </c>
      <c r="F32" s="1">
        <v>1</v>
      </c>
      <c r="H32" s="1">
        <v>1</v>
      </c>
      <c r="I32" s="1">
        <v>4</v>
      </c>
    </row>
    <row r="33" spans="1:9" ht="12" customHeight="1">
      <c r="A33" s="6">
        <v>2007</v>
      </c>
      <c r="B33" s="6">
        <v>1</v>
      </c>
      <c r="C33" s="12" t="s">
        <v>52</v>
      </c>
      <c r="D33" s="1" t="s">
        <v>74</v>
      </c>
      <c r="E33" s="1">
        <v>1</v>
      </c>
      <c r="H33" s="1">
        <v>3</v>
      </c>
      <c r="I33" s="1">
        <v>2</v>
      </c>
    </row>
    <row r="34" spans="1:9" ht="12" customHeight="1">
      <c r="A34" s="6">
        <v>2007</v>
      </c>
      <c r="B34" s="6">
        <v>2</v>
      </c>
      <c r="C34" s="12" t="s">
        <v>52</v>
      </c>
      <c r="D34" s="1" t="s">
        <v>74</v>
      </c>
      <c r="E34" s="1">
        <v>1</v>
      </c>
      <c r="H34" s="1">
        <v>5</v>
      </c>
      <c r="I34" s="1">
        <v>2</v>
      </c>
    </row>
    <row r="35" spans="1:9" ht="12" customHeight="1">
      <c r="A35" s="6">
        <v>2008</v>
      </c>
      <c r="B35" s="6">
        <v>1</v>
      </c>
      <c r="C35" s="12" t="s">
        <v>51</v>
      </c>
      <c r="D35" s="1" t="s">
        <v>77</v>
      </c>
      <c r="F35" s="1">
        <v>1</v>
      </c>
      <c r="H35" s="1">
        <v>1</v>
      </c>
      <c r="I35" s="1">
        <v>4</v>
      </c>
    </row>
    <row r="36" spans="1:9" ht="12" customHeight="1">
      <c r="A36" s="6">
        <v>2008</v>
      </c>
      <c r="B36" s="6">
        <v>2</v>
      </c>
      <c r="C36" s="12" t="s">
        <v>51</v>
      </c>
      <c r="D36" s="1" t="s">
        <v>77</v>
      </c>
      <c r="F36" s="1">
        <v>1</v>
      </c>
      <c r="H36" s="1">
        <v>2</v>
      </c>
      <c r="I36" s="1">
        <v>7</v>
      </c>
    </row>
    <row r="37" spans="1:9" ht="12" customHeight="1">
      <c r="A37" s="6">
        <v>2009</v>
      </c>
      <c r="B37" s="6">
        <v>1</v>
      </c>
      <c r="C37" s="12" t="s">
        <v>51</v>
      </c>
      <c r="D37" s="1" t="s">
        <v>78</v>
      </c>
      <c r="E37" s="1">
        <v>1</v>
      </c>
      <c r="H37" s="1">
        <v>2</v>
      </c>
      <c r="I37" s="1">
        <v>1</v>
      </c>
    </row>
    <row r="38" spans="1:9" ht="12" customHeight="1">
      <c r="A38" s="6">
        <v>2009</v>
      </c>
      <c r="B38" s="6">
        <v>2</v>
      </c>
      <c r="C38" s="12" t="s">
        <v>51</v>
      </c>
      <c r="D38" s="1" t="s">
        <v>78</v>
      </c>
      <c r="F38" s="1">
        <v>1</v>
      </c>
      <c r="H38" s="1">
        <v>1</v>
      </c>
      <c r="I38" s="1">
        <v>4</v>
      </c>
    </row>
    <row r="39" spans="1:10" ht="12" customHeight="1">
      <c r="A39" s="6">
        <v>2009</v>
      </c>
      <c r="B39" s="6">
        <v>3</v>
      </c>
      <c r="C39" s="12" t="s">
        <v>51</v>
      </c>
      <c r="D39" s="1" t="s">
        <v>78</v>
      </c>
      <c r="F39" s="1">
        <v>1</v>
      </c>
      <c r="H39" s="1">
        <v>2</v>
      </c>
      <c r="I39" s="1">
        <v>3</v>
      </c>
      <c r="J39" s="1" t="s">
        <v>87</v>
      </c>
    </row>
    <row r="40" spans="1:9" ht="12" customHeight="1">
      <c r="A40" s="6">
        <v>2010</v>
      </c>
      <c r="B40" s="6">
        <v>1</v>
      </c>
      <c r="C40" s="12" t="s">
        <v>51</v>
      </c>
      <c r="D40" s="1" t="s">
        <v>69</v>
      </c>
      <c r="F40" s="1">
        <v>1</v>
      </c>
      <c r="H40" s="1">
        <v>5</v>
      </c>
      <c r="I40" s="1">
        <v>6</v>
      </c>
    </row>
    <row r="41" spans="1:9" ht="12" customHeight="1">
      <c r="A41" s="6">
        <v>2010</v>
      </c>
      <c r="B41" s="6">
        <v>2</v>
      </c>
      <c r="C41" s="12" t="s">
        <v>51</v>
      </c>
      <c r="D41" s="1" t="s">
        <v>69</v>
      </c>
      <c r="F41" s="1">
        <v>1</v>
      </c>
      <c r="H41" s="1">
        <v>2</v>
      </c>
      <c r="I41" s="1">
        <v>5</v>
      </c>
    </row>
    <row r="42" spans="1:9" ht="12" customHeight="1">
      <c r="A42" s="6">
        <v>2011</v>
      </c>
      <c r="B42" s="6">
        <v>1</v>
      </c>
      <c r="C42" s="12" t="s">
        <v>51</v>
      </c>
      <c r="D42" s="1" t="s">
        <v>69</v>
      </c>
      <c r="F42" s="1">
        <v>1</v>
      </c>
      <c r="H42" s="1">
        <v>1</v>
      </c>
      <c r="I42" s="1">
        <v>4</v>
      </c>
    </row>
    <row r="43" spans="1:9" ht="12" customHeight="1">
      <c r="A43" s="6">
        <v>2011</v>
      </c>
      <c r="B43" s="6">
        <v>2</v>
      </c>
      <c r="C43" s="12" t="s">
        <v>51</v>
      </c>
      <c r="D43" s="1" t="s">
        <v>69</v>
      </c>
      <c r="F43" s="1">
        <v>1</v>
      </c>
      <c r="H43" s="1">
        <v>2</v>
      </c>
      <c r="I43" s="1">
        <v>4</v>
      </c>
    </row>
    <row r="44" spans="1:9" ht="12" customHeight="1">
      <c r="A44" s="6">
        <v>2012</v>
      </c>
      <c r="B44" s="6">
        <v>1</v>
      </c>
      <c r="C44" s="12" t="s">
        <v>51</v>
      </c>
      <c r="D44" s="1" t="s">
        <v>69</v>
      </c>
      <c r="F44" s="1">
        <v>1</v>
      </c>
      <c r="H44" s="1">
        <v>1</v>
      </c>
      <c r="I44" s="1">
        <v>2</v>
      </c>
    </row>
    <row r="45" spans="1:9" ht="12" customHeight="1">
      <c r="A45" s="6">
        <v>2012</v>
      </c>
      <c r="B45" s="6">
        <v>2</v>
      </c>
      <c r="C45" s="12" t="s">
        <v>51</v>
      </c>
      <c r="D45" s="1" t="s">
        <v>69</v>
      </c>
      <c r="F45" s="1">
        <v>1</v>
      </c>
      <c r="H45" s="1">
        <v>2</v>
      </c>
      <c r="I45" s="1">
        <v>3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pane ySplit="15" topLeftCell="BM16" activePane="bottomLeft" state="frozen"/>
      <selection pane="topLeft" activeCell="A1" sqref="A1"/>
      <selection pane="bottomLeft" activeCell="Y6" sqref="Y6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K1" s="13" t="s">
        <v>16</v>
      </c>
      <c r="L1" s="13"/>
      <c r="M1" s="13"/>
      <c r="N1" s="13"/>
      <c r="O1" s="13"/>
      <c r="P1" s="13"/>
      <c r="Q1" s="13"/>
      <c r="S1" s="13" t="s">
        <v>17</v>
      </c>
      <c r="T1" s="13"/>
      <c r="U1" s="13"/>
      <c r="V1" s="13"/>
      <c r="W1" s="13"/>
      <c r="X1" s="13"/>
      <c r="Y1" s="13"/>
      <c r="AA1" s="13" t="s">
        <v>18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24</v>
      </c>
      <c r="F3" s="8">
        <f>SUM(F4:F12)</f>
        <v>25</v>
      </c>
      <c r="G3" s="8">
        <f>SUM(G4:G12)</f>
        <v>2</v>
      </c>
      <c r="H3" s="8">
        <f>SUM(H4:H12)</f>
        <v>171</v>
      </c>
      <c r="I3" s="8">
        <f>SUM(I4:I12)</f>
        <v>190</v>
      </c>
      <c r="K3" s="16" t="s">
        <v>96</v>
      </c>
      <c r="L3" s="16"/>
      <c r="M3" s="8">
        <f>SUM(M4:M12)</f>
        <v>4</v>
      </c>
      <c r="N3" s="8">
        <f>SUM(N4:N12)</f>
        <v>11</v>
      </c>
      <c r="O3" s="8">
        <f>SUM(O4:O12)</f>
        <v>0</v>
      </c>
      <c r="P3" s="8">
        <f>SUM(P4:P12)</f>
        <v>40</v>
      </c>
      <c r="Q3" s="8">
        <f>SUM(Q4:Q12)</f>
        <v>59</v>
      </c>
      <c r="S3" s="16" t="s">
        <v>97</v>
      </c>
      <c r="T3" s="16"/>
      <c r="U3" s="8">
        <f>SUM(U4:U12)</f>
        <v>1</v>
      </c>
      <c r="V3" s="8">
        <f>SUM(V4:V12)</f>
        <v>2</v>
      </c>
      <c r="W3" s="8">
        <f>SUM(W4:W12)</f>
        <v>0</v>
      </c>
      <c r="X3" s="8">
        <f>SUM(X4:X12)</f>
        <v>3</v>
      </c>
      <c r="Y3" s="8">
        <f>SUM(Y4:Y12)</f>
        <v>4</v>
      </c>
      <c r="AA3" s="16" t="s">
        <v>98</v>
      </c>
      <c r="AB3" s="16"/>
      <c r="AC3" s="8">
        <f>SUM(AC4:AC12)</f>
        <v>2</v>
      </c>
      <c r="AD3" s="8">
        <f>SUM(AD4:AD12)</f>
        <v>3</v>
      </c>
      <c r="AE3" s="8">
        <f>SUM(AE4:AE12)</f>
        <v>1</v>
      </c>
      <c r="AF3" s="8">
        <f>SUM(AF4:AF12)</f>
        <v>22</v>
      </c>
      <c r="AG3" s="8">
        <f>SUM(AG4:AG12)</f>
        <v>30</v>
      </c>
    </row>
    <row r="4" spans="1:33" ht="12" customHeight="1">
      <c r="A4" s="14" t="s">
        <v>69</v>
      </c>
      <c r="B4" s="14"/>
      <c r="C4" s="14"/>
      <c r="D4" s="14"/>
      <c r="E4" s="4">
        <f>E20+E21+E38+E39</f>
        <v>1</v>
      </c>
      <c r="F4" s="4">
        <f>F20+F21+F38+F39</f>
        <v>2</v>
      </c>
      <c r="G4" s="4">
        <f>G20+G21+G38+G39</f>
        <v>1</v>
      </c>
      <c r="H4" s="4">
        <f>H20+H21+H38+H39</f>
        <v>12</v>
      </c>
      <c r="I4" s="4">
        <f>I20+I21+I38+I39</f>
        <v>15</v>
      </c>
      <c r="K4" s="14" t="s">
        <v>69</v>
      </c>
      <c r="L4" s="14"/>
      <c r="M4" s="4">
        <f>M16+M17+M27</f>
        <v>0</v>
      </c>
      <c r="N4" s="4">
        <f>N16+N17+N27</f>
        <v>3</v>
      </c>
      <c r="O4" s="4">
        <f>O16+O17+O27</f>
        <v>0</v>
      </c>
      <c r="P4" s="4">
        <f>P16+P17+P27</f>
        <v>8</v>
      </c>
      <c r="Q4" s="4">
        <f>Q16+Q17+Q27</f>
        <v>16</v>
      </c>
      <c r="S4" s="14" t="s">
        <v>69</v>
      </c>
      <c r="T4" s="14"/>
      <c r="U4" s="4"/>
      <c r="V4" s="4"/>
      <c r="W4" s="4"/>
      <c r="X4" s="4"/>
      <c r="Y4" s="4"/>
      <c r="AA4" s="14" t="s">
        <v>69</v>
      </c>
      <c r="AB4" s="14"/>
      <c r="AC4" s="4">
        <f>AC21</f>
        <v>0</v>
      </c>
      <c r="AD4" s="4">
        <f>AD21</f>
        <v>0</v>
      </c>
      <c r="AE4" s="4">
        <f>AE21</f>
        <v>1</v>
      </c>
      <c r="AF4" s="4">
        <f>AF21</f>
        <v>2</v>
      </c>
      <c r="AG4" s="4">
        <f>AG21</f>
        <v>2</v>
      </c>
    </row>
    <row r="5" spans="1:33" ht="12" customHeight="1">
      <c r="A5" s="14" t="s">
        <v>84</v>
      </c>
      <c r="B5" s="14"/>
      <c r="C5" s="14"/>
      <c r="D5" s="14"/>
      <c r="E5" s="4">
        <f>E54+E55+E56</f>
        <v>1</v>
      </c>
      <c r="F5" s="4">
        <f>F54+F55+F56</f>
        <v>2</v>
      </c>
      <c r="G5" s="4">
        <f>G54+G55+G56</f>
        <v>0</v>
      </c>
      <c r="H5" s="4">
        <f>H54+H55+H56</f>
        <v>9</v>
      </c>
      <c r="I5" s="4">
        <f>I54+I55+I56</f>
        <v>10</v>
      </c>
      <c r="K5" s="14" t="s">
        <v>84</v>
      </c>
      <c r="L5" s="14"/>
      <c r="M5" s="4">
        <f>M23+M25</f>
        <v>0</v>
      </c>
      <c r="N5" s="4">
        <f>N23+N25</f>
        <v>2</v>
      </c>
      <c r="O5" s="4">
        <f>O23+O25</f>
        <v>0</v>
      </c>
      <c r="P5" s="4">
        <f>P23+P25</f>
        <v>4</v>
      </c>
      <c r="Q5" s="4">
        <f>Q23+Q25</f>
        <v>7</v>
      </c>
      <c r="S5" s="14" t="s">
        <v>84</v>
      </c>
      <c r="T5" s="14"/>
      <c r="U5" s="4">
        <f>U16+U17+U18</f>
        <v>1</v>
      </c>
      <c r="V5" s="4">
        <f>V16+V17</f>
        <v>2</v>
      </c>
      <c r="W5" s="4">
        <f>W16+W17</f>
        <v>0</v>
      </c>
      <c r="X5" s="4">
        <f>X16+X17+X18</f>
        <v>3</v>
      </c>
      <c r="Y5" s="4">
        <f>Y16+Y17+Y18</f>
        <v>4</v>
      </c>
      <c r="AA5" s="14" t="s">
        <v>84</v>
      </c>
      <c r="AB5" s="14"/>
      <c r="AC5" s="4">
        <f>AC16+AC20</f>
        <v>0</v>
      </c>
      <c r="AD5" s="4">
        <f>AD16+AD20</f>
        <v>2</v>
      </c>
      <c r="AE5" s="4">
        <f>AE16+AE20</f>
        <v>0</v>
      </c>
      <c r="AF5" s="4">
        <f>AF16+AF20</f>
        <v>7</v>
      </c>
      <c r="AG5" s="4">
        <f>AG16+AG20</f>
        <v>13</v>
      </c>
    </row>
    <row r="6" spans="1:33" ht="12" customHeight="1">
      <c r="A6" s="14" t="s">
        <v>74</v>
      </c>
      <c r="B6" s="14"/>
      <c r="C6" s="14"/>
      <c r="D6" s="14"/>
      <c r="E6" s="4">
        <f>E22+E23+E24+E50+E51+E52+E53+E59+E60+E61+E65+E66</f>
        <v>3</v>
      </c>
      <c r="F6" s="4">
        <f>F22+F23+F24+F50+F51+F52+F53+F59+F60+F61</f>
        <v>9</v>
      </c>
      <c r="G6" s="4">
        <f>G22+G23+G24+G50+G51+G52+G53+G59+G60+G61</f>
        <v>0</v>
      </c>
      <c r="H6" s="4">
        <f>H22+H23+H24+H50+H51+H52+H53+H59+H60+H61+H65+H66</f>
        <v>25</v>
      </c>
      <c r="I6" s="4">
        <f>I22+I23+I24+I50+I51+I52+I53+I59+I60+I61+I65+I66</f>
        <v>57</v>
      </c>
      <c r="K6" s="14" t="s">
        <v>74</v>
      </c>
      <c r="L6" s="14"/>
      <c r="M6" s="4">
        <f>M18+M21+M24+M26</f>
        <v>0</v>
      </c>
      <c r="N6" s="4">
        <f>N18+N21+N24+N26</f>
        <v>4</v>
      </c>
      <c r="O6" s="4">
        <f>O18+O21+O24+O26</f>
        <v>0</v>
      </c>
      <c r="P6" s="4">
        <f>P18+P21+P24+P26</f>
        <v>13</v>
      </c>
      <c r="Q6" s="4">
        <f>Q18+Q21+Q24+Q26</f>
        <v>23</v>
      </c>
      <c r="S6" s="14" t="s">
        <v>74</v>
      </c>
      <c r="T6" s="14"/>
      <c r="U6" s="4"/>
      <c r="V6" s="4"/>
      <c r="W6" s="4"/>
      <c r="X6" s="4"/>
      <c r="Y6" s="4"/>
      <c r="AA6" s="14" t="s">
        <v>74</v>
      </c>
      <c r="AB6" s="14"/>
      <c r="AC6" s="4">
        <f>AC19</f>
        <v>0</v>
      </c>
      <c r="AD6" s="4">
        <f>AD19</f>
        <v>1</v>
      </c>
      <c r="AE6" s="4">
        <f>AE19</f>
        <v>0</v>
      </c>
      <c r="AF6" s="4">
        <f>AF19</f>
        <v>0</v>
      </c>
      <c r="AG6" s="4">
        <f>AG19</f>
        <v>6</v>
      </c>
    </row>
    <row r="7" spans="1:33" ht="12" customHeight="1">
      <c r="A7" s="14" t="s">
        <v>75</v>
      </c>
      <c r="B7" s="14"/>
      <c r="C7" s="14"/>
      <c r="D7" s="14"/>
      <c r="E7" s="4">
        <f>E48+E49</f>
        <v>0</v>
      </c>
      <c r="F7" s="4">
        <f>F48+F49</f>
        <v>2</v>
      </c>
      <c r="G7" s="4">
        <f>G48+G49</f>
        <v>0</v>
      </c>
      <c r="H7" s="4">
        <f>H48+H49</f>
        <v>4</v>
      </c>
      <c r="I7" s="4">
        <f>I48+I49</f>
        <v>9</v>
      </c>
      <c r="K7" s="14" t="s">
        <v>75</v>
      </c>
      <c r="L7" s="14"/>
      <c r="M7" s="4"/>
      <c r="N7" s="4"/>
      <c r="O7" s="4"/>
      <c r="P7" s="4"/>
      <c r="Q7" s="4"/>
      <c r="S7" s="14" t="s">
        <v>75</v>
      </c>
      <c r="T7" s="14"/>
      <c r="U7" s="4"/>
      <c r="V7" s="4"/>
      <c r="W7" s="4"/>
      <c r="X7" s="4"/>
      <c r="Y7" s="4"/>
      <c r="AA7" s="14" t="s">
        <v>75</v>
      </c>
      <c r="AB7" s="14"/>
      <c r="AC7" s="4"/>
      <c r="AD7" s="4"/>
      <c r="AE7" s="4"/>
      <c r="AF7" s="4"/>
      <c r="AG7" s="4"/>
    </row>
    <row r="8" spans="1:33" ht="12" customHeight="1">
      <c r="A8" s="14" t="s">
        <v>76</v>
      </c>
      <c r="B8" s="14"/>
      <c r="C8" s="14"/>
      <c r="D8" s="14"/>
      <c r="E8" s="4">
        <f>E28+E29</f>
        <v>2</v>
      </c>
      <c r="F8" s="4">
        <f>F28+F29</f>
        <v>0</v>
      </c>
      <c r="G8" s="4">
        <f>G28+G29</f>
        <v>0</v>
      </c>
      <c r="H8" s="4">
        <f>H28+H29</f>
        <v>10</v>
      </c>
      <c r="I8" s="4">
        <f>I28+I29</f>
        <v>1</v>
      </c>
      <c r="K8" s="14" t="s">
        <v>76</v>
      </c>
      <c r="L8" s="14"/>
      <c r="M8" s="4"/>
      <c r="N8" s="4"/>
      <c r="O8" s="4"/>
      <c r="P8" s="4"/>
      <c r="Q8" s="4"/>
      <c r="S8" s="14" t="s">
        <v>76</v>
      </c>
      <c r="T8" s="14"/>
      <c r="U8" s="4"/>
      <c r="V8" s="4"/>
      <c r="W8" s="4"/>
      <c r="X8" s="4"/>
      <c r="Y8" s="4"/>
      <c r="AA8" s="14" t="s">
        <v>76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E16+E17+E40+E41+E42+E46+E47</f>
        <v>3</v>
      </c>
      <c r="F9" s="4">
        <f>F16+F17+F40+F41+F42+F46+F47</f>
        <v>4</v>
      </c>
      <c r="G9" s="4">
        <f>G16+G17+G40+G41+G42+G46+G47</f>
        <v>0</v>
      </c>
      <c r="H9" s="4">
        <f>H16+H17+H40+H41+H42+H46+H47</f>
        <v>26</v>
      </c>
      <c r="I9" s="4">
        <f>I16+I17+I40+I41+I42+I46+I47</f>
        <v>36</v>
      </c>
      <c r="K9" s="14" t="s">
        <v>77</v>
      </c>
      <c r="L9" s="14"/>
      <c r="M9" s="4">
        <f>M22+M28</f>
        <v>1</v>
      </c>
      <c r="N9" s="4">
        <f>N22+N28</f>
        <v>1</v>
      </c>
      <c r="O9" s="4">
        <f>O22+O28</f>
        <v>0</v>
      </c>
      <c r="P9" s="4">
        <f>P22+P28</f>
        <v>7</v>
      </c>
      <c r="Q9" s="4">
        <f>Q22+Q28</f>
        <v>6</v>
      </c>
      <c r="S9" s="14" t="s">
        <v>77</v>
      </c>
      <c r="T9" s="14"/>
      <c r="U9" s="4"/>
      <c r="V9" s="4"/>
      <c r="W9" s="4"/>
      <c r="X9" s="4"/>
      <c r="Y9" s="4"/>
      <c r="AA9" s="14" t="s">
        <v>77</v>
      </c>
      <c r="AB9" s="14"/>
      <c r="AC9" s="4">
        <f>AC18</f>
        <v>1</v>
      </c>
      <c r="AD9" s="4">
        <f>AD18</f>
        <v>0</v>
      </c>
      <c r="AE9" s="4">
        <f>AE18</f>
        <v>0</v>
      </c>
      <c r="AF9" s="4">
        <f>AF18</f>
        <v>5</v>
      </c>
      <c r="AG9" s="4">
        <f>AG18</f>
        <v>4</v>
      </c>
    </row>
    <row r="10" spans="1:33" ht="12" customHeight="1">
      <c r="A10" s="14" t="s">
        <v>78</v>
      </c>
      <c r="B10" s="14"/>
      <c r="C10" s="14"/>
      <c r="D10" s="14"/>
      <c r="E10" s="4">
        <f>E18+E19+E30+E31+E32+E35+E36+E37+E43+E44+E45</f>
        <v>8</v>
      </c>
      <c r="F10" s="4">
        <f>F18+F19+F30+F31+F32+F35+F36+F37+F43+F44+F45</f>
        <v>3</v>
      </c>
      <c r="G10" s="4">
        <f>G18+G19+G30+G31+G32+G35+G36+G37+G43+G44+G45</f>
        <v>0</v>
      </c>
      <c r="H10" s="4">
        <f>H18+H19+H30+H31+H32+H35+H36+H37+H43+H44+H45</f>
        <v>48</v>
      </c>
      <c r="I10" s="4">
        <f>I18+I19+I30+I31+I32+I35+I36+I37+I43+I44+I45</f>
        <v>29</v>
      </c>
      <c r="K10" s="14" t="s">
        <v>78</v>
      </c>
      <c r="L10" s="14"/>
      <c r="M10" s="4">
        <f>M19+M20+M29</f>
        <v>2</v>
      </c>
      <c r="N10" s="4">
        <f>N19+N20+N29</f>
        <v>1</v>
      </c>
      <c r="O10" s="4">
        <f>O19+O20+O29</f>
        <v>0</v>
      </c>
      <c r="P10" s="4">
        <f>P19+P20+P29</f>
        <v>6</v>
      </c>
      <c r="Q10" s="4">
        <f>Q19+Q20+Q29</f>
        <v>6</v>
      </c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>
        <f>E25+E26+E27+E33+E34+E63</f>
        <v>4</v>
      </c>
      <c r="F11" s="4">
        <f>F25+F26+F27+F33+F34+F62+F64</f>
        <v>3</v>
      </c>
      <c r="G11" s="4">
        <f>G25+G26+G27+G33+G34</f>
        <v>1</v>
      </c>
      <c r="H11" s="4">
        <f>H25+H26+H27+H33+H34+H62+H63+H64</f>
        <v>29</v>
      </c>
      <c r="I11" s="4">
        <f>I25+I26+I27+I33+I34+I62+I63+I64</f>
        <v>28</v>
      </c>
      <c r="K11" s="14" t="s">
        <v>79</v>
      </c>
      <c r="L11" s="14"/>
      <c r="M11" s="4">
        <f>SUM(M30)</f>
        <v>1</v>
      </c>
      <c r="N11" s="4"/>
      <c r="O11" s="4"/>
      <c r="P11" s="4">
        <f>SUM(P30)</f>
        <v>2</v>
      </c>
      <c r="Q11" s="4">
        <f>SUM(Q30)</f>
        <v>1</v>
      </c>
      <c r="S11" s="14" t="s">
        <v>79</v>
      </c>
      <c r="T11" s="14"/>
      <c r="U11" s="4"/>
      <c r="V11" s="4"/>
      <c r="W11" s="4"/>
      <c r="X11" s="4"/>
      <c r="Y11" s="4"/>
      <c r="AA11" s="14" t="s">
        <v>79</v>
      </c>
      <c r="AB11" s="14"/>
      <c r="AC11" s="4">
        <f>AC17</f>
        <v>1</v>
      </c>
      <c r="AD11" s="4">
        <f>AD17</f>
        <v>0</v>
      </c>
      <c r="AE11" s="4">
        <f>AE17</f>
        <v>0</v>
      </c>
      <c r="AF11" s="4">
        <f>AF17</f>
        <v>8</v>
      </c>
      <c r="AG11" s="4">
        <f>AG17</f>
        <v>5</v>
      </c>
    </row>
    <row r="12" spans="1:33" ht="12" customHeight="1">
      <c r="A12" s="14" t="s">
        <v>80</v>
      </c>
      <c r="B12" s="14"/>
      <c r="C12" s="14"/>
      <c r="D12" s="14"/>
      <c r="E12" s="4">
        <f>E57+E58</f>
        <v>2</v>
      </c>
      <c r="F12" s="4">
        <f>F57+F58</f>
        <v>0</v>
      </c>
      <c r="G12" s="4">
        <f>G57+G58</f>
        <v>0</v>
      </c>
      <c r="H12" s="4">
        <f>H57+H58</f>
        <v>8</v>
      </c>
      <c r="I12" s="4">
        <f>I57+I58</f>
        <v>5</v>
      </c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K14" s="13" t="s">
        <v>20</v>
      </c>
      <c r="L14" s="13"/>
      <c r="M14" s="13"/>
      <c r="N14" s="13"/>
      <c r="O14" s="13"/>
      <c r="P14" s="13"/>
      <c r="Q14" s="13"/>
      <c r="S14" s="13" t="s">
        <v>21</v>
      </c>
      <c r="T14" s="13"/>
      <c r="U14" s="13"/>
      <c r="V14" s="13"/>
      <c r="W14" s="13"/>
      <c r="X14" s="13"/>
      <c r="Y14" s="13"/>
      <c r="AA14" s="13" t="s">
        <v>18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1985</v>
      </c>
      <c r="B16" s="6">
        <v>1</v>
      </c>
      <c r="C16" s="12" t="s">
        <v>51</v>
      </c>
      <c r="D16" s="1" t="s">
        <v>77</v>
      </c>
      <c r="E16" s="1">
        <v>1</v>
      </c>
      <c r="H16" s="1">
        <v>7</v>
      </c>
      <c r="I16" s="1">
        <v>6</v>
      </c>
      <c r="K16" s="6">
        <v>1985</v>
      </c>
      <c r="L16" s="1" t="s">
        <v>69</v>
      </c>
      <c r="N16" s="1">
        <v>1</v>
      </c>
      <c r="P16" s="1">
        <v>5</v>
      </c>
      <c r="Q16" s="1">
        <v>6</v>
      </c>
      <c r="S16" s="6">
        <v>1994</v>
      </c>
      <c r="T16" s="1" t="s">
        <v>84</v>
      </c>
      <c r="V16" s="1">
        <v>1</v>
      </c>
      <c r="X16" s="1">
        <v>2</v>
      </c>
      <c r="Y16" s="1">
        <v>3</v>
      </c>
      <c r="AA16" s="6">
        <v>1985</v>
      </c>
      <c r="AB16" s="1" t="s">
        <v>84</v>
      </c>
      <c r="AD16" s="1">
        <v>1</v>
      </c>
      <c r="AF16" s="1">
        <v>4</v>
      </c>
      <c r="AG16" s="1">
        <v>6</v>
      </c>
    </row>
    <row r="17" spans="1:33" ht="12" customHeight="1">
      <c r="A17" s="6">
        <v>1985</v>
      </c>
      <c r="B17" s="6">
        <v>2</v>
      </c>
      <c r="C17" s="12" t="s">
        <v>51</v>
      </c>
      <c r="D17" s="1" t="s">
        <v>77</v>
      </c>
      <c r="F17" s="1">
        <v>1</v>
      </c>
      <c r="H17" s="1">
        <v>4</v>
      </c>
      <c r="I17" s="1">
        <v>8</v>
      </c>
      <c r="K17" s="6">
        <v>1986</v>
      </c>
      <c r="L17" s="1" t="s">
        <v>69</v>
      </c>
      <c r="N17" s="1">
        <v>1</v>
      </c>
      <c r="P17" s="1">
        <v>2</v>
      </c>
      <c r="Q17" s="1">
        <v>5</v>
      </c>
      <c r="S17" s="6">
        <v>2009</v>
      </c>
      <c r="T17" s="1" t="s">
        <v>84</v>
      </c>
      <c r="V17" s="1">
        <v>1</v>
      </c>
      <c r="X17" s="1">
        <v>0</v>
      </c>
      <c r="Y17" s="1">
        <v>1</v>
      </c>
      <c r="AA17" s="6">
        <v>1986</v>
      </c>
      <c r="AB17" s="1" t="s">
        <v>79</v>
      </c>
      <c r="AC17" s="1">
        <v>1</v>
      </c>
      <c r="AF17" s="1">
        <v>8</v>
      </c>
      <c r="AG17" s="1">
        <v>5</v>
      </c>
    </row>
    <row r="18" spans="1:34" ht="12" customHeight="1">
      <c r="A18" s="6">
        <v>1986</v>
      </c>
      <c r="B18" s="6">
        <v>1</v>
      </c>
      <c r="C18" s="12" t="s">
        <v>51</v>
      </c>
      <c r="D18" s="1" t="s">
        <v>78</v>
      </c>
      <c r="E18" s="1">
        <v>1</v>
      </c>
      <c r="H18" s="1">
        <v>4</v>
      </c>
      <c r="I18" s="1">
        <v>2</v>
      </c>
      <c r="K18" s="6">
        <v>1987</v>
      </c>
      <c r="L18" s="1" t="s">
        <v>74</v>
      </c>
      <c r="N18" s="1">
        <v>1</v>
      </c>
      <c r="P18" s="1">
        <v>4</v>
      </c>
      <c r="Q18" s="1">
        <v>5</v>
      </c>
      <c r="S18" s="6">
        <v>2013</v>
      </c>
      <c r="T18" s="1" t="s">
        <v>84</v>
      </c>
      <c r="U18" s="1">
        <v>1</v>
      </c>
      <c r="X18" s="1">
        <v>1</v>
      </c>
      <c r="Y18" s="1">
        <v>0</v>
      </c>
      <c r="AA18" s="6">
        <v>1993</v>
      </c>
      <c r="AB18" s="1" t="s">
        <v>77</v>
      </c>
      <c r="AC18" s="1">
        <v>1</v>
      </c>
      <c r="AF18" s="1">
        <v>5</v>
      </c>
      <c r="AG18" s="1">
        <v>4</v>
      </c>
      <c r="AH18" s="1" t="s">
        <v>87</v>
      </c>
    </row>
    <row r="19" spans="1:33" ht="12" customHeight="1">
      <c r="A19" s="6">
        <v>1986</v>
      </c>
      <c r="B19" s="6">
        <v>2</v>
      </c>
      <c r="C19" s="12" t="s">
        <v>51</v>
      </c>
      <c r="D19" s="1" t="s">
        <v>78</v>
      </c>
      <c r="F19" s="1">
        <v>1</v>
      </c>
      <c r="H19" s="1">
        <v>3</v>
      </c>
      <c r="I19" s="1">
        <v>4</v>
      </c>
      <c r="K19" s="6">
        <v>1988</v>
      </c>
      <c r="L19" s="1" t="s">
        <v>78</v>
      </c>
      <c r="N19" s="1">
        <v>1</v>
      </c>
      <c r="P19" s="1">
        <v>1</v>
      </c>
      <c r="Q19" s="1">
        <v>3</v>
      </c>
      <c r="AA19" s="6">
        <v>1995</v>
      </c>
      <c r="AB19" s="1" t="s">
        <v>74</v>
      </c>
      <c r="AD19" s="1">
        <v>1</v>
      </c>
      <c r="AF19" s="1">
        <v>0</v>
      </c>
      <c r="AG19" s="1">
        <v>6</v>
      </c>
    </row>
    <row r="20" spans="1:33" ht="12" customHeight="1">
      <c r="A20" s="6">
        <v>1988</v>
      </c>
      <c r="B20" s="6">
        <v>1</v>
      </c>
      <c r="C20" s="12" t="s">
        <v>52</v>
      </c>
      <c r="D20" s="1" t="s">
        <v>69</v>
      </c>
      <c r="G20" s="1">
        <v>1</v>
      </c>
      <c r="H20" s="1">
        <v>3</v>
      </c>
      <c r="I20" s="1">
        <v>3</v>
      </c>
      <c r="J20" s="1" t="s">
        <v>87</v>
      </c>
      <c r="K20" s="6">
        <v>1988</v>
      </c>
      <c r="L20" s="1" t="s">
        <v>78</v>
      </c>
      <c r="M20" s="1">
        <v>1</v>
      </c>
      <c r="P20" s="1">
        <v>2</v>
      </c>
      <c r="Q20" s="1">
        <v>1</v>
      </c>
      <c r="AA20" s="6">
        <v>1996</v>
      </c>
      <c r="AB20" s="1" t="s">
        <v>84</v>
      </c>
      <c r="AD20" s="1">
        <v>1</v>
      </c>
      <c r="AF20" s="1">
        <v>3</v>
      </c>
      <c r="AG20" s="1">
        <v>7</v>
      </c>
    </row>
    <row r="21" spans="1:33" ht="12" customHeight="1">
      <c r="A21" s="6">
        <v>1988</v>
      </c>
      <c r="B21" s="6">
        <v>2</v>
      </c>
      <c r="C21" s="12" t="s">
        <v>52</v>
      </c>
      <c r="D21" s="1" t="s">
        <v>69</v>
      </c>
      <c r="E21" s="1">
        <v>1</v>
      </c>
      <c r="H21" s="1">
        <v>5</v>
      </c>
      <c r="I21" s="1">
        <v>2</v>
      </c>
      <c r="K21" s="6">
        <v>1993</v>
      </c>
      <c r="L21" s="1" t="s">
        <v>74</v>
      </c>
      <c r="N21" s="1">
        <v>1</v>
      </c>
      <c r="P21" s="1">
        <v>5</v>
      </c>
      <c r="Q21" s="1">
        <v>7</v>
      </c>
      <c r="AA21" s="6">
        <v>1997</v>
      </c>
      <c r="AB21" s="1" t="s">
        <v>69</v>
      </c>
      <c r="AE21" s="1">
        <v>1</v>
      </c>
      <c r="AF21" s="1">
        <v>2</v>
      </c>
      <c r="AG21" s="1">
        <v>2</v>
      </c>
    </row>
    <row r="22" spans="1:17" ht="12" customHeight="1">
      <c r="A22" s="6">
        <v>1990</v>
      </c>
      <c r="B22" s="6">
        <v>1</v>
      </c>
      <c r="C22" s="12" t="s">
        <v>51</v>
      </c>
      <c r="D22" s="1" t="s">
        <v>74</v>
      </c>
      <c r="F22" s="1">
        <v>1</v>
      </c>
      <c r="H22" s="1">
        <v>3</v>
      </c>
      <c r="I22" s="1">
        <v>7</v>
      </c>
      <c r="K22" s="6">
        <v>1994</v>
      </c>
      <c r="L22" s="1" t="s">
        <v>77</v>
      </c>
      <c r="M22" s="1">
        <v>1</v>
      </c>
      <c r="P22" s="1">
        <v>4</v>
      </c>
      <c r="Q22" s="1">
        <v>2</v>
      </c>
    </row>
    <row r="23" spans="1:17" ht="12" customHeight="1">
      <c r="A23" s="6">
        <v>1990</v>
      </c>
      <c r="B23" s="6">
        <v>2</v>
      </c>
      <c r="C23" s="12" t="s">
        <v>51</v>
      </c>
      <c r="D23" s="1" t="s">
        <v>74</v>
      </c>
      <c r="F23" s="1">
        <v>1</v>
      </c>
      <c r="H23" s="1">
        <v>0</v>
      </c>
      <c r="I23" s="1">
        <v>16</v>
      </c>
      <c r="K23" s="6">
        <v>1995</v>
      </c>
      <c r="L23" s="1" t="s">
        <v>84</v>
      </c>
      <c r="N23" s="1">
        <v>1</v>
      </c>
      <c r="P23" s="1">
        <v>2</v>
      </c>
      <c r="Q23" s="1">
        <v>4</v>
      </c>
    </row>
    <row r="24" spans="1:17" ht="12" customHeight="1">
      <c r="A24" s="6">
        <v>1991</v>
      </c>
      <c r="C24" s="12" t="s">
        <v>51</v>
      </c>
      <c r="D24" s="1" t="s">
        <v>74</v>
      </c>
      <c r="F24" s="1">
        <v>1</v>
      </c>
      <c r="H24" s="1">
        <v>3</v>
      </c>
      <c r="I24" s="1">
        <v>5</v>
      </c>
      <c r="K24" s="6">
        <v>1996</v>
      </c>
      <c r="L24" s="1" t="s">
        <v>74</v>
      </c>
      <c r="N24" s="1">
        <v>1</v>
      </c>
      <c r="P24" s="1">
        <v>2</v>
      </c>
      <c r="Q24" s="1">
        <v>5</v>
      </c>
    </row>
    <row r="25" spans="1:17" ht="12" customHeight="1">
      <c r="A25" s="6">
        <v>1992</v>
      </c>
      <c r="C25" s="12" t="s">
        <v>51</v>
      </c>
      <c r="D25" s="1" t="s">
        <v>79</v>
      </c>
      <c r="F25" s="1">
        <v>1</v>
      </c>
      <c r="H25" s="1">
        <v>0</v>
      </c>
      <c r="I25" s="1">
        <v>7</v>
      </c>
      <c r="K25" s="6">
        <v>1997</v>
      </c>
      <c r="L25" s="1" t="s">
        <v>84</v>
      </c>
      <c r="N25" s="1">
        <v>1</v>
      </c>
      <c r="P25" s="1">
        <v>2</v>
      </c>
      <c r="Q25" s="1">
        <v>3</v>
      </c>
    </row>
    <row r="26" spans="1:17" ht="12" customHeight="1">
      <c r="A26" s="6">
        <v>1993</v>
      </c>
      <c r="B26" s="6">
        <v>1</v>
      </c>
      <c r="C26" s="12" t="s">
        <v>52</v>
      </c>
      <c r="D26" s="1" t="s">
        <v>79</v>
      </c>
      <c r="E26" s="1">
        <v>1</v>
      </c>
      <c r="H26" s="1">
        <v>7</v>
      </c>
      <c r="I26" s="1">
        <v>4</v>
      </c>
      <c r="K26" s="6">
        <v>1998</v>
      </c>
      <c r="L26" s="1" t="s">
        <v>74</v>
      </c>
      <c r="N26" s="1">
        <v>1</v>
      </c>
      <c r="P26" s="1">
        <v>2</v>
      </c>
      <c r="Q26" s="1">
        <v>6</v>
      </c>
    </row>
    <row r="27" spans="1:17" ht="12" customHeight="1">
      <c r="A27" s="6">
        <v>1993</v>
      </c>
      <c r="B27" s="6">
        <v>2</v>
      </c>
      <c r="C27" s="12" t="s">
        <v>52</v>
      </c>
      <c r="D27" s="1" t="s">
        <v>79</v>
      </c>
      <c r="G27" s="1">
        <v>1</v>
      </c>
      <c r="H27" s="1">
        <v>3</v>
      </c>
      <c r="I27" s="1">
        <v>3</v>
      </c>
      <c r="J27" s="1" t="s">
        <v>87</v>
      </c>
      <c r="K27" s="6">
        <v>2001</v>
      </c>
      <c r="L27" s="1" t="s">
        <v>69</v>
      </c>
      <c r="N27" s="1">
        <v>1</v>
      </c>
      <c r="P27" s="1">
        <v>1</v>
      </c>
      <c r="Q27" s="1">
        <v>5</v>
      </c>
    </row>
    <row r="28" spans="1:17" ht="12" customHeight="1">
      <c r="A28" s="6">
        <v>1994</v>
      </c>
      <c r="B28" s="6">
        <v>1</v>
      </c>
      <c r="C28" s="12" t="s">
        <v>52</v>
      </c>
      <c r="D28" s="1" t="s">
        <v>76</v>
      </c>
      <c r="E28" s="1">
        <v>1</v>
      </c>
      <c r="H28" s="1">
        <v>7</v>
      </c>
      <c r="I28" s="1">
        <v>1</v>
      </c>
      <c r="K28" s="6">
        <v>2002</v>
      </c>
      <c r="L28" s="1" t="s">
        <v>77</v>
      </c>
      <c r="N28" s="1">
        <v>1</v>
      </c>
      <c r="P28" s="1">
        <v>3</v>
      </c>
      <c r="Q28" s="1">
        <v>4</v>
      </c>
    </row>
    <row r="29" spans="1:18" ht="12" customHeight="1">
      <c r="A29" s="6">
        <v>1994</v>
      </c>
      <c r="B29" s="6">
        <v>2</v>
      </c>
      <c r="C29" s="12" t="s">
        <v>52</v>
      </c>
      <c r="D29" s="1" t="s">
        <v>76</v>
      </c>
      <c r="E29" s="1">
        <v>1</v>
      </c>
      <c r="H29" s="1">
        <v>3</v>
      </c>
      <c r="I29" s="1">
        <v>0</v>
      </c>
      <c r="K29" s="6">
        <v>2009</v>
      </c>
      <c r="L29" s="1" t="s">
        <v>78</v>
      </c>
      <c r="M29" s="1">
        <v>1</v>
      </c>
      <c r="P29" s="1">
        <v>3</v>
      </c>
      <c r="Q29" s="1">
        <v>2</v>
      </c>
      <c r="R29" s="1" t="s">
        <v>87</v>
      </c>
    </row>
    <row r="30" spans="1:17" ht="12" customHeight="1">
      <c r="A30" s="6">
        <v>1995</v>
      </c>
      <c r="C30" s="12" t="s">
        <v>51</v>
      </c>
      <c r="D30" s="1" t="s">
        <v>78</v>
      </c>
      <c r="E30" s="1">
        <v>1</v>
      </c>
      <c r="H30" s="1">
        <v>5</v>
      </c>
      <c r="I30" s="1">
        <v>4</v>
      </c>
      <c r="K30" s="6">
        <v>2013</v>
      </c>
      <c r="L30" s="1" t="s">
        <v>79</v>
      </c>
      <c r="M30" s="1">
        <v>1</v>
      </c>
      <c r="P30" s="1">
        <v>2</v>
      </c>
      <c r="Q30" s="1">
        <v>1</v>
      </c>
    </row>
    <row r="31" spans="1:9" ht="12" customHeight="1">
      <c r="A31" s="6">
        <v>1996</v>
      </c>
      <c r="B31" s="6">
        <v>1</v>
      </c>
      <c r="C31" s="12" t="s">
        <v>52</v>
      </c>
      <c r="D31" s="1" t="s">
        <v>78</v>
      </c>
      <c r="E31" s="1">
        <v>1</v>
      </c>
      <c r="H31" s="1">
        <v>7</v>
      </c>
      <c r="I31" s="1">
        <v>3</v>
      </c>
    </row>
    <row r="32" spans="1:9" ht="12" customHeight="1">
      <c r="A32" s="6">
        <v>1996</v>
      </c>
      <c r="B32" s="6">
        <v>2</v>
      </c>
      <c r="C32" s="12" t="s">
        <v>52</v>
      </c>
      <c r="D32" s="1" t="s">
        <v>78</v>
      </c>
      <c r="E32" s="1">
        <v>1</v>
      </c>
      <c r="H32" s="1">
        <v>4</v>
      </c>
      <c r="I32" s="1">
        <v>3</v>
      </c>
    </row>
    <row r="33" spans="1:9" ht="12" customHeight="1">
      <c r="A33" s="6">
        <v>1997</v>
      </c>
      <c r="B33" s="6">
        <v>1</v>
      </c>
      <c r="C33" s="12" t="s">
        <v>51</v>
      </c>
      <c r="D33" s="1" t="s">
        <v>79</v>
      </c>
      <c r="E33" s="1">
        <v>1</v>
      </c>
      <c r="H33" s="1">
        <v>6</v>
      </c>
      <c r="I33" s="1">
        <v>2</v>
      </c>
    </row>
    <row r="34" spans="1:9" ht="12" customHeight="1">
      <c r="A34" s="6">
        <v>1997</v>
      </c>
      <c r="B34" s="6">
        <v>2</v>
      </c>
      <c r="C34" s="12" t="s">
        <v>51</v>
      </c>
      <c r="D34" s="1" t="s">
        <v>79</v>
      </c>
      <c r="E34" s="1">
        <v>1</v>
      </c>
      <c r="H34" s="1">
        <v>6</v>
      </c>
      <c r="I34" s="1">
        <v>5</v>
      </c>
    </row>
    <row r="35" spans="1:9" ht="12" customHeight="1">
      <c r="A35" s="6">
        <v>1998</v>
      </c>
      <c r="B35" s="6">
        <v>1</v>
      </c>
      <c r="C35" s="12" t="s">
        <v>51</v>
      </c>
      <c r="D35" s="1" t="s">
        <v>78</v>
      </c>
      <c r="E35" s="1">
        <v>1</v>
      </c>
      <c r="H35" s="1">
        <v>8</v>
      </c>
      <c r="I35" s="1">
        <v>2</v>
      </c>
    </row>
    <row r="36" spans="1:9" ht="12" customHeight="1">
      <c r="A36" s="6">
        <v>1998</v>
      </c>
      <c r="B36" s="6">
        <v>2</v>
      </c>
      <c r="C36" s="12" t="s">
        <v>51</v>
      </c>
      <c r="D36" s="1" t="s">
        <v>78</v>
      </c>
      <c r="F36" s="1">
        <v>1</v>
      </c>
      <c r="H36" s="1">
        <v>2</v>
      </c>
      <c r="I36" s="1">
        <v>3</v>
      </c>
    </row>
    <row r="37" spans="1:9" ht="12" customHeight="1">
      <c r="A37" s="6">
        <v>1998</v>
      </c>
      <c r="B37" s="6">
        <v>3</v>
      </c>
      <c r="C37" s="12" t="s">
        <v>51</v>
      </c>
      <c r="D37" s="1" t="s">
        <v>78</v>
      </c>
      <c r="E37" s="1">
        <v>1</v>
      </c>
      <c r="H37" s="1">
        <v>5</v>
      </c>
      <c r="I37" s="1">
        <v>1</v>
      </c>
    </row>
    <row r="38" spans="1:9" ht="12" customHeight="1">
      <c r="A38" s="6">
        <v>1999</v>
      </c>
      <c r="B38" s="6">
        <v>1</v>
      </c>
      <c r="C38" s="12" t="s">
        <v>51</v>
      </c>
      <c r="D38" s="1" t="s">
        <v>69</v>
      </c>
      <c r="F38" s="1">
        <v>1</v>
      </c>
      <c r="H38" s="1">
        <v>0</v>
      </c>
      <c r="I38" s="1">
        <v>5</v>
      </c>
    </row>
    <row r="39" spans="1:9" ht="12" customHeight="1">
      <c r="A39" s="6">
        <v>1999</v>
      </c>
      <c r="B39" s="6">
        <v>2</v>
      </c>
      <c r="C39" s="12" t="s">
        <v>51</v>
      </c>
      <c r="D39" s="1" t="s">
        <v>69</v>
      </c>
      <c r="F39" s="1">
        <v>1</v>
      </c>
      <c r="H39" s="1">
        <v>4</v>
      </c>
      <c r="I39" s="1">
        <v>5</v>
      </c>
    </row>
    <row r="40" spans="1:9" ht="12" customHeight="1">
      <c r="A40" s="6">
        <v>2001</v>
      </c>
      <c r="B40" s="6">
        <v>1</v>
      </c>
      <c r="C40" s="12" t="s">
        <v>51</v>
      </c>
      <c r="D40" s="1" t="s">
        <v>77</v>
      </c>
      <c r="F40" s="1">
        <v>1</v>
      </c>
      <c r="H40" s="1">
        <v>2</v>
      </c>
      <c r="I40" s="1">
        <v>4</v>
      </c>
    </row>
    <row r="41" spans="1:9" ht="12" customHeight="1">
      <c r="A41" s="6">
        <v>2001</v>
      </c>
      <c r="B41" s="6">
        <v>2</v>
      </c>
      <c r="C41" s="12" t="s">
        <v>51</v>
      </c>
      <c r="D41" s="1" t="s">
        <v>77</v>
      </c>
      <c r="E41" s="1">
        <v>1</v>
      </c>
      <c r="H41" s="1">
        <v>2</v>
      </c>
      <c r="I41" s="1">
        <v>1</v>
      </c>
    </row>
    <row r="42" spans="1:9" ht="12" customHeight="1">
      <c r="A42" s="6">
        <v>2001</v>
      </c>
      <c r="B42" s="6">
        <v>3</v>
      </c>
      <c r="C42" s="12" t="s">
        <v>51</v>
      </c>
      <c r="D42" s="1" t="s">
        <v>77</v>
      </c>
      <c r="E42" s="1">
        <v>1</v>
      </c>
      <c r="H42" s="1">
        <v>2</v>
      </c>
      <c r="I42" s="1">
        <v>1</v>
      </c>
    </row>
    <row r="43" spans="1:9" ht="12" customHeight="1">
      <c r="A43" s="6">
        <v>2002</v>
      </c>
      <c r="B43" s="6">
        <v>1</v>
      </c>
      <c r="C43" s="12" t="s">
        <v>52</v>
      </c>
      <c r="D43" s="1" t="s">
        <v>78</v>
      </c>
      <c r="E43" s="1">
        <v>1</v>
      </c>
      <c r="H43" s="1">
        <v>5</v>
      </c>
      <c r="I43" s="1">
        <v>2</v>
      </c>
    </row>
    <row r="44" spans="1:9" ht="12" customHeight="1">
      <c r="A44" s="6">
        <v>2002</v>
      </c>
      <c r="B44" s="6">
        <v>2</v>
      </c>
      <c r="C44" s="12" t="s">
        <v>52</v>
      </c>
      <c r="D44" s="1" t="s">
        <v>78</v>
      </c>
      <c r="F44" s="1">
        <v>1</v>
      </c>
      <c r="H44" s="1">
        <v>2</v>
      </c>
      <c r="I44" s="1">
        <v>4</v>
      </c>
    </row>
    <row r="45" spans="1:9" ht="12" customHeight="1">
      <c r="A45" s="6">
        <v>2002</v>
      </c>
      <c r="B45" s="6">
        <v>3</v>
      </c>
      <c r="C45" s="12" t="s">
        <v>52</v>
      </c>
      <c r="D45" s="1" t="s">
        <v>78</v>
      </c>
      <c r="E45" s="1">
        <v>1</v>
      </c>
      <c r="H45" s="1">
        <v>3</v>
      </c>
      <c r="I45" s="1">
        <v>1</v>
      </c>
    </row>
    <row r="46" spans="1:9" ht="12" customHeight="1">
      <c r="A46" s="6">
        <v>2003</v>
      </c>
      <c r="B46" s="6">
        <v>1</v>
      </c>
      <c r="C46" s="12" t="s">
        <v>51</v>
      </c>
      <c r="D46" s="1" t="s">
        <v>77</v>
      </c>
      <c r="F46" s="1">
        <v>1</v>
      </c>
      <c r="H46" s="1">
        <v>4</v>
      </c>
      <c r="I46" s="1">
        <v>8</v>
      </c>
    </row>
    <row r="47" spans="1:9" ht="12" customHeight="1">
      <c r="A47" s="6">
        <v>2003</v>
      </c>
      <c r="B47" s="6">
        <v>2</v>
      </c>
      <c r="C47" s="12" t="s">
        <v>51</v>
      </c>
      <c r="D47" s="1" t="s">
        <v>77</v>
      </c>
      <c r="F47" s="1">
        <v>1</v>
      </c>
      <c r="H47" s="1">
        <v>5</v>
      </c>
      <c r="I47" s="1">
        <v>8</v>
      </c>
    </row>
    <row r="48" spans="1:9" ht="12" customHeight="1">
      <c r="A48" s="6">
        <v>2004</v>
      </c>
      <c r="B48" s="6">
        <v>1</v>
      </c>
      <c r="C48" s="12" t="s">
        <v>51</v>
      </c>
      <c r="D48" s="1" t="s">
        <v>75</v>
      </c>
      <c r="F48" s="1">
        <v>1</v>
      </c>
      <c r="H48" s="1">
        <v>3</v>
      </c>
      <c r="I48" s="1">
        <v>6</v>
      </c>
    </row>
    <row r="49" spans="1:9" ht="12" customHeight="1">
      <c r="A49" s="6">
        <v>2004</v>
      </c>
      <c r="B49" s="6">
        <v>2</v>
      </c>
      <c r="C49" s="12" t="s">
        <v>51</v>
      </c>
      <c r="D49" s="1" t="s">
        <v>75</v>
      </c>
      <c r="F49" s="1">
        <v>1</v>
      </c>
      <c r="H49" s="1">
        <v>1</v>
      </c>
      <c r="I49" s="1">
        <v>3</v>
      </c>
    </row>
    <row r="50" spans="1:9" ht="12" customHeight="1">
      <c r="A50" s="6">
        <v>2005</v>
      </c>
      <c r="B50" s="6">
        <v>1</v>
      </c>
      <c r="C50" s="12" t="s">
        <v>51</v>
      </c>
      <c r="D50" s="1" t="s">
        <v>74</v>
      </c>
      <c r="F50" s="1">
        <v>1</v>
      </c>
      <c r="H50" s="1">
        <v>2</v>
      </c>
      <c r="I50" s="1">
        <v>7</v>
      </c>
    </row>
    <row r="51" spans="1:9" ht="12" customHeight="1">
      <c r="A51" s="6">
        <v>2005</v>
      </c>
      <c r="B51" s="6">
        <v>2</v>
      </c>
      <c r="C51" s="12" t="s">
        <v>51</v>
      </c>
      <c r="D51" s="1" t="s">
        <v>74</v>
      </c>
      <c r="F51" s="1">
        <v>1</v>
      </c>
      <c r="H51" s="1">
        <v>1</v>
      </c>
      <c r="I51" s="1">
        <v>5</v>
      </c>
    </row>
    <row r="52" spans="1:10" ht="12" customHeight="1">
      <c r="A52" s="6">
        <v>2006</v>
      </c>
      <c r="B52" s="6">
        <v>1</v>
      </c>
      <c r="C52" s="12" t="s">
        <v>51</v>
      </c>
      <c r="D52" s="1" t="s">
        <v>74</v>
      </c>
      <c r="F52" s="1">
        <v>1</v>
      </c>
      <c r="H52" s="1">
        <v>3</v>
      </c>
      <c r="I52" s="1">
        <v>4</v>
      </c>
      <c r="J52" s="1" t="s">
        <v>87</v>
      </c>
    </row>
    <row r="53" spans="1:9" ht="12" customHeight="1">
      <c r="A53" s="6">
        <v>2006</v>
      </c>
      <c r="B53" s="6">
        <v>2</v>
      </c>
      <c r="C53" s="12" t="s">
        <v>51</v>
      </c>
      <c r="D53" s="1" t="s">
        <v>74</v>
      </c>
      <c r="F53" s="1">
        <v>1</v>
      </c>
      <c r="H53" s="1">
        <v>3</v>
      </c>
      <c r="I53" s="1">
        <v>4</v>
      </c>
    </row>
    <row r="54" spans="1:9" ht="12" customHeight="1">
      <c r="A54" s="6">
        <v>2008</v>
      </c>
      <c r="B54" s="6">
        <v>1</v>
      </c>
      <c r="C54" s="12" t="s">
        <v>51</v>
      </c>
      <c r="D54" s="1" t="s">
        <v>84</v>
      </c>
      <c r="F54" s="1">
        <v>1</v>
      </c>
      <c r="H54" s="1">
        <v>3</v>
      </c>
      <c r="I54" s="1">
        <v>5</v>
      </c>
    </row>
    <row r="55" spans="1:9" ht="12" customHeight="1">
      <c r="A55" s="6">
        <v>2008</v>
      </c>
      <c r="B55" s="6">
        <v>2</v>
      </c>
      <c r="C55" s="12" t="s">
        <v>51</v>
      </c>
      <c r="D55" s="1" t="s">
        <v>84</v>
      </c>
      <c r="E55" s="1">
        <v>1</v>
      </c>
      <c r="H55" s="1">
        <v>4</v>
      </c>
      <c r="I55" s="1">
        <v>1</v>
      </c>
    </row>
    <row r="56" spans="1:9" ht="12" customHeight="1">
      <c r="A56" s="6">
        <v>2008</v>
      </c>
      <c r="B56" s="6">
        <v>3</v>
      </c>
      <c r="C56" s="12" t="s">
        <v>51</v>
      </c>
      <c r="D56" s="1" t="s">
        <v>84</v>
      </c>
      <c r="F56" s="1">
        <v>1</v>
      </c>
      <c r="H56" s="1">
        <v>2</v>
      </c>
      <c r="I56" s="1">
        <v>4</v>
      </c>
    </row>
    <row r="57" spans="1:10" ht="12" customHeight="1">
      <c r="A57" s="6">
        <v>2009</v>
      </c>
      <c r="B57" s="6">
        <v>1</v>
      </c>
      <c r="C57" s="12" t="s">
        <v>51</v>
      </c>
      <c r="D57" s="1" t="s">
        <v>80</v>
      </c>
      <c r="E57" s="1">
        <v>1</v>
      </c>
      <c r="H57" s="1">
        <v>4</v>
      </c>
      <c r="I57" s="1">
        <v>3</v>
      </c>
      <c r="J57" s="1" t="s">
        <v>87</v>
      </c>
    </row>
    <row r="58" spans="1:9" ht="12" customHeight="1">
      <c r="A58" s="6">
        <v>2009</v>
      </c>
      <c r="B58" s="6">
        <v>2</v>
      </c>
      <c r="C58" s="12" t="s">
        <v>51</v>
      </c>
      <c r="D58" s="1" t="s">
        <v>80</v>
      </c>
      <c r="E58" s="1">
        <v>1</v>
      </c>
      <c r="H58" s="1">
        <v>4</v>
      </c>
      <c r="I58" s="1">
        <v>2</v>
      </c>
    </row>
    <row r="59" spans="1:9" ht="12" customHeight="1">
      <c r="A59" s="6">
        <v>2010</v>
      </c>
      <c r="B59" s="6">
        <v>1</v>
      </c>
      <c r="C59" s="12" t="s">
        <v>51</v>
      </c>
      <c r="D59" s="1" t="s">
        <v>74</v>
      </c>
      <c r="E59" s="1">
        <v>1</v>
      </c>
      <c r="H59" s="1">
        <v>2</v>
      </c>
      <c r="I59" s="1">
        <v>1</v>
      </c>
    </row>
    <row r="60" spans="1:9" ht="12" customHeight="1">
      <c r="A60" s="6">
        <v>2010</v>
      </c>
      <c r="B60" s="6">
        <v>2</v>
      </c>
      <c r="C60" s="12" t="s">
        <v>51</v>
      </c>
      <c r="D60" s="1" t="s">
        <v>74</v>
      </c>
      <c r="F60" s="1">
        <v>1</v>
      </c>
      <c r="H60" s="1">
        <v>0</v>
      </c>
      <c r="I60" s="1">
        <v>2</v>
      </c>
    </row>
    <row r="61" spans="1:10" ht="12" customHeight="1">
      <c r="A61" s="6">
        <v>2010</v>
      </c>
      <c r="B61" s="6">
        <v>3</v>
      </c>
      <c r="C61" s="12" t="s">
        <v>51</v>
      </c>
      <c r="D61" s="1" t="s">
        <v>74</v>
      </c>
      <c r="F61" s="1">
        <v>1</v>
      </c>
      <c r="H61" s="1">
        <v>2</v>
      </c>
      <c r="I61" s="1">
        <v>3</v>
      </c>
      <c r="J61" s="1" t="s">
        <v>87</v>
      </c>
    </row>
    <row r="62" spans="1:9" ht="12" customHeight="1">
      <c r="A62" s="6">
        <v>2012</v>
      </c>
      <c r="B62" s="6">
        <v>1</v>
      </c>
      <c r="C62" s="12" t="s">
        <v>52</v>
      </c>
      <c r="D62" s="1" t="s">
        <v>79</v>
      </c>
      <c r="F62" s="1">
        <v>1</v>
      </c>
      <c r="H62" s="1">
        <v>3</v>
      </c>
      <c r="I62" s="1">
        <v>5</v>
      </c>
    </row>
    <row r="63" spans="1:10" ht="12" customHeight="1">
      <c r="A63" s="6">
        <v>2012</v>
      </c>
      <c r="B63" s="6">
        <v>2</v>
      </c>
      <c r="C63" s="12" t="s">
        <v>52</v>
      </c>
      <c r="D63" s="1" t="s">
        <v>79</v>
      </c>
      <c r="E63" s="1">
        <v>1</v>
      </c>
      <c r="H63" s="1">
        <v>3</v>
      </c>
      <c r="I63" s="1">
        <v>2</v>
      </c>
      <c r="J63" s="1" t="s">
        <v>87</v>
      </c>
    </row>
    <row r="64" spans="1:9" ht="12" customHeight="1">
      <c r="A64" s="6">
        <v>2012</v>
      </c>
      <c r="B64" s="6">
        <v>3</v>
      </c>
      <c r="C64" s="12" t="s">
        <v>52</v>
      </c>
      <c r="D64" s="1" t="s">
        <v>79</v>
      </c>
      <c r="F64" s="1">
        <v>1</v>
      </c>
      <c r="H64" s="1">
        <v>1</v>
      </c>
      <c r="I64" s="1">
        <v>0</v>
      </c>
    </row>
    <row r="65" spans="1:9" ht="12" customHeight="1">
      <c r="A65" s="6">
        <v>2013</v>
      </c>
      <c r="B65" s="6">
        <v>1</v>
      </c>
      <c r="C65" s="12" t="s">
        <v>52</v>
      </c>
      <c r="D65" s="1" t="s">
        <v>74</v>
      </c>
      <c r="E65" s="1">
        <v>1</v>
      </c>
      <c r="H65" s="1">
        <v>4</v>
      </c>
      <c r="I65" s="1">
        <v>2</v>
      </c>
    </row>
    <row r="66" spans="1:10" ht="12" customHeight="1">
      <c r="A66" s="6">
        <v>2013</v>
      </c>
      <c r="B66" s="6">
        <v>2</v>
      </c>
      <c r="C66" s="12" t="s">
        <v>52</v>
      </c>
      <c r="D66" s="1" t="s">
        <v>74</v>
      </c>
      <c r="E66" s="1">
        <v>1</v>
      </c>
      <c r="H66" s="1">
        <v>2</v>
      </c>
      <c r="I66" s="1">
        <v>1</v>
      </c>
      <c r="J66" s="1" t="s">
        <v>87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2"/>
  <sheetViews>
    <sheetView workbookViewId="0" topLeftCell="A1">
      <pane ySplit="15" topLeftCell="BM40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K1" s="13" t="s">
        <v>23</v>
      </c>
      <c r="L1" s="13"/>
      <c r="M1" s="13"/>
      <c r="N1" s="13"/>
      <c r="O1" s="13"/>
      <c r="P1" s="13"/>
      <c r="Q1" s="13"/>
      <c r="S1" s="13" t="s">
        <v>24</v>
      </c>
      <c r="T1" s="13"/>
      <c r="U1" s="13"/>
      <c r="V1" s="13"/>
      <c r="W1" s="13"/>
      <c r="X1" s="13"/>
      <c r="Y1" s="13"/>
      <c r="AA1" s="13" t="s">
        <v>25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7</v>
      </c>
      <c r="F3" s="8">
        <f>SUM(F4:F12)</f>
        <v>30</v>
      </c>
      <c r="G3" s="8">
        <f>SUM(G4:G12)</f>
        <v>0</v>
      </c>
      <c r="H3" s="8">
        <f>SUM(H4:H12)</f>
        <v>93</v>
      </c>
      <c r="I3" s="8">
        <f>SUM(I4:I12)</f>
        <v>151</v>
      </c>
      <c r="K3" s="16" t="s">
        <v>96</v>
      </c>
      <c r="L3" s="16"/>
      <c r="M3" s="8">
        <f>SUM(M4:M12)</f>
        <v>1</v>
      </c>
      <c r="N3" s="8">
        <f>SUM(N4:N12)</f>
        <v>1</v>
      </c>
      <c r="O3" s="8">
        <f>SUM(O4:O12)</f>
        <v>0</v>
      </c>
      <c r="P3" s="8">
        <f>SUM(P4:P12)</f>
        <v>6</v>
      </c>
      <c r="Q3" s="8">
        <f>SUM(Q4:Q12)</f>
        <v>8</v>
      </c>
      <c r="S3" s="16" t="s">
        <v>97</v>
      </c>
      <c r="T3" s="16"/>
      <c r="U3" s="8">
        <f>SUM(U4:U12)</f>
        <v>0</v>
      </c>
      <c r="V3" s="8">
        <f>SUM(V4:V12)</f>
        <v>1</v>
      </c>
      <c r="W3" s="8">
        <f>SUM(W4:W12)</f>
        <v>0</v>
      </c>
      <c r="X3" s="8">
        <f>SUM(X4:X12)</f>
        <v>3</v>
      </c>
      <c r="Y3" s="8">
        <f>SUM(Y4:Y12)</f>
        <v>5</v>
      </c>
      <c r="AA3" s="16" t="s">
        <v>98</v>
      </c>
      <c r="AB3" s="16"/>
      <c r="AC3" s="8">
        <f>SUM(AC4:AC12)</f>
        <v>0</v>
      </c>
      <c r="AD3" s="8">
        <f>SUM(AD4:AD12)</f>
        <v>0</v>
      </c>
      <c r="AE3" s="8">
        <f>SUM(AE4:AE12)</f>
        <v>0</v>
      </c>
      <c r="AF3" s="8">
        <f>SUM(AF4:AF12)</f>
        <v>0</v>
      </c>
      <c r="AG3" s="8">
        <f>SUM(AG4:AG12)</f>
        <v>0</v>
      </c>
    </row>
    <row r="4" spans="1:33" ht="12" customHeight="1">
      <c r="A4" s="14" t="s">
        <v>69</v>
      </c>
      <c r="B4" s="14"/>
      <c r="C4" s="14"/>
      <c r="D4" s="14"/>
      <c r="E4" s="4">
        <f>E16+E17+E18+E26+E27+E35+E36+E39+E40</f>
        <v>1</v>
      </c>
      <c r="F4" s="4">
        <f>F16+F17+F18+F26+F27+F35+F36+F39+F40</f>
        <v>8</v>
      </c>
      <c r="G4" s="4">
        <f>G16+G17+G18+G26+G27+G35+G36+G39+G40</f>
        <v>0</v>
      </c>
      <c r="H4" s="4">
        <f>H16+H17+H18+H26+H27+H35+H36+H39+H40</f>
        <v>24</v>
      </c>
      <c r="I4" s="4">
        <f>I16+I17+I18+I26+I27+I35+I36+I39+I40</f>
        <v>38</v>
      </c>
      <c r="K4" s="14" t="s">
        <v>69</v>
      </c>
      <c r="L4" s="14"/>
      <c r="M4" s="4">
        <f>M16</f>
        <v>0</v>
      </c>
      <c r="N4" s="4">
        <f>N16</f>
        <v>1</v>
      </c>
      <c r="O4" s="4">
        <f>O16</f>
        <v>0</v>
      </c>
      <c r="P4" s="4">
        <f>P16</f>
        <v>2</v>
      </c>
      <c r="Q4" s="4">
        <f>Q16</f>
        <v>7</v>
      </c>
      <c r="S4" s="14" t="s">
        <v>69</v>
      </c>
      <c r="T4" s="14"/>
      <c r="U4" s="4">
        <f>U16</f>
        <v>0</v>
      </c>
      <c r="V4" s="4">
        <f>V16</f>
        <v>1</v>
      </c>
      <c r="W4" s="4">
        <f>W16</f>
        <v>0</v>
      </c>
      <c r="X4" s="4">
        <f>X16</f>
        <v>3</v>
      </c>
      <c r="Y4" s="4">
        <f>Y16</f>
        <v>5</v>
      </c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E19+E25+E28+E29+E30+E43+E44+E45</f>
        <v>3</v>
      </c>
      <c r="F5" s="4">
        <f>F19+F25+F28+F29+F30+F43+F44+F45+F51+F52</f>
        <v>7</v>
      </c>
      <c r="G5" s="4">
        <f>G19+G25+G28+G29+G30+G43+G44+G45</f>
        <v>0</v>
      </c>
      <c r="H5" s="4">
        <f>H19+H25+H28+H29+H30+H43+H44+H45+H51+H52</f>
        <v>26</v>
      </c>
      <c r="I5" s="4">
        <f>I19+I25+I28+I29+I30+I43+I44+I45+I51+I52</f>
        <v>38</v>
      </c>
      <c r="K5" s="14" t="s">
        <v>84</v>
      </c>
      <c r="L5" s="14"/>
      <c r="M5" s="4"/>
      <c r="N5" s="4"/>
      <c r="O5" s="4"/>
      <c r="P5" s="4"/>
      <c r="Q5" s="4"/>
      <c r="S5" s="14" t="s">
        <v>84</v>
      </c>
      <c r="T5" s="14"/>
      <c r="U5" s="4"/>
      <c r="V5" s="4"/>
      <c r="W5" s="4"/>
      <c r="X5" s="4"/>
      <c r="Y5" s="4"/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74</v>
      </c>
      <c r="B6" s="14"/>
      <c r="C6" s="14"/>
      <c r="D6" s="14"/>
      <c r="E6" s="4">
        <f>E20+E41+E42+E46+E47+E49</f>
        <v>3</v>
      </c>
      <c r="F6" s="4">
        <f>F20+F41+F42+F46+F47+F48+F50</f>
        <v>5</v>
      </c>
      <c r="G6" s="4">
        <f>G20+G41+G42+G46+G47</f>
        <v>0</v>
      </c>
      <c r="H6" s="4">
        <f>H20+H41+H42+H46+H47+H48+H49+H50</f>
        <v>21</v>
      </c>
      <c r="I6" s="4">
        <f>I20+I41+I42+I46+I47+I48+I49+I50</f>
        <v>24</v>
      </c>
      <c r="K6" s="14" t="s">
        <v>74</v>
      </c>
      <c r="L6" s="14"/>
      <c r="M6" s="4"/>
      <c r="N6" s="4"/>
      <c r="O6" s="4"/>
      <c r="P6" s="4"/>
      <c r="Q6" s="4"/>
      <c r="S6" s="14" t="s">
        <v>74</v>
      </c>
      <c r="T6" s="14"/>
      <c r="U6" s="4"/>
      <c r="V6" s="4"/>
      <c r="W6" s="4"/>
      <c r="X6" s="4"/>
      <c r="Y6" s="4"/>
      <c r="AA6" s="14" t="s">
        <v>74</v>
      </c>
      <c r="AB6" s="14"/>
      <c r="AC6" s="4"/>
      <c r="AD6" s="4"/>
      <c r="AE6" s="4"/>
      <c r="AF6" s="4"/>
      <c r="AG6" s="4"/>
    </row>
    <row r="7" spans="1:33" ht="12" customHeight="1">
      <c r="A7" s="14" t="s">
        <v>75</v>
      </c>
      <c r="B7" s="14"/>
      <c r="C7" s="14"/>
      <c r="D7" s="14"/>
      <c r="E7" s="4"/>
      <c r="F7" s="4"/>
      <c r="G7" s="4"/>
      <c r="H7" s="4"/>
      <c r="I7" s="4"/>
      <c r="K7" s="14" t="s">
        <v>75</v>
      </c>
      <c r="L7" s="14"/>
      <c r="M7" s="4"/>
      <c r="N7" s="4"/>
      <c r="O7" s="4"/>
      <c r="P7" s="4"/>
      <c r="Q7" s="4"/>
      <c r="S7" s="14" t="s">
        <v>75</v>
      </c>
      <c r="T7" s="14"/>
      <c r="U7" s="4"/>
      <c r="V7" s="4"/>
      <c r="W7" s="4"/>
      <c r="X7" s="4"/>
      <c r="Y7" s="4"/>
      <c r="AA7" s="14" t="s">
        <v>75</v>
      </c>
      <c r="AB7" s="14"/>
      <c r="AC7" s="4"/>
      <c r="AD7" s="4"/>
      <c r="AE7" s="4"/>
      <c r="AF7" s="4"/>
      <c r="AG7" s="4"/>
    </row>
    <row r="8" spans="1:33" ht="12" customHeight="1">
      <c r="A8" s="14" t="s">
        <v>83</v>
      </c>
      <c r="B8" s="14"/>
      <c r="C8" s="14"/>
      <c r="D8" s="14"/>
      <c r="E8" s="4">
        <f>E23+E24</f>
        <v>0</v>
      </c>
      <c r="F8" s="4">
        <f>F23+F24</f>
        <v>2</v>
      </c>
      <c r="G8" s="4">
        <f>G23+G24</f>
        <v>0</v>
      </c>
      <c r="H8" s="4">
        <f>H23+H24</f>
        <v>1</v>
      </c>
      <c r="I8" s="4">
        <f>I23+I24</f>
        <v>10</v>
      </c>
      <c r="K8" s="14" t="s">
        <v>83</v>
      </c>
      <c r="L8" s="14"/>
      <c r="M8" s="4"/>
      <c r="N8" s="4"/>
      <c r="O8" s="4"/>
      <c r="P8" s="4"/>
      <c r="Q8" s="4"/>
      <c r="S8" s="14" t="s">
        <v>83</v>
      </c>
      <c r="T8" s="14"/>
      <c r="U8" s="4"/>
      <c r="V8" s="4"/>
      <c r="W8" s="4"/>
      <c r="X8" s="4"/>
      <c r="Y8" s="4"/>
      <c r="AA8" s="14" t="s">
        <v>83</v>
      </c>
      <c r="AB8" s="14"/>
      <c r="AC8" s="4"/>
      <c r="AD8" s="4"/>
      <c r="AE8" s="4"/>
      <c r="AF8" s="4"/>
      <c r="AG8" s="4"/>
    </row>
    <row r="9" spans="1:33" ht="12" customHeight="1">
      <c r="A9" s="14" t="s">
        <v>77</v>
      </c>
      <c r="B9" s="14"/>
      <c r="C9" s="14"/>
      <c r="D9" s="14"/>
      <c r="E9" s="4">
        <f>E21+E22+E31+E32+E33+E34+E37+E38</f>
        <v>0</v>
      </c>
      <c r="F9" s="4">
        <f>F21+F22+F31+F32+F33+F34+F37+F38</f>
        <v>8</v>
      </c>
      <c r="G9" s="4">
        <f>G21+G22+G31+G32+G33+G34+G37+G38</f>
        <v>0</v>
      </c>
      <c r="H9" s="4">
        <f>H21+H22+H31+H32+H33+H34+H37+H38</f>
        <v>21</v>
      </c>
      <c r="I9" s="4">
        <f>I21+I22+I31+I32+I33+I34+I37+I38</f>
        <v>41</v>
      </c>
      <c r="K9" s="14" t="s">
        <v>77</v>
      </c>
      <c r="L9" s="14"/>
      <c r="M9" s="4">
        <f>M17</f>
        <v>1</v>
      </c>
      <c r="N9" s="4">
        <f>N17</f>
        <v>0</v>
      </c>
      <c r="O9" s="4">
        <f>O17</f>
        <v>0</v>
      </c>
      <c r="P9" s="4">
        <f>P17</f>
        <v>4</v>
      </c>
      <c r="Q9" s="4">
        <f>Q17</f>
        <v>1</v>
      </c>
      <c r="S9" s="14" t="s">
        <v>77</v>
      </c>
      <c r="T9" s="14"/>
      <c r="U9" s="4"/>
      <c r="V9" s="4"/>
      <c r="W9" s="4"/>
      <c r="X9" s="4"/>
      <c r="Y9" s="4"/>
      <c r="AA9" s="14" t="s">
        <v>77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/>
      <c r="F10" s="4"/>
      <c r="G10" s="4"/>
      <c r="H10" s="4"/>
      <c r="I10" s="4"/>
      <c r="K10" s="14" t="s">
        <v>78</v>
      </c>
      <c r="L10" s="14"/>
      <c r="M10" s="4"/>
      <c r="N10" s="4"/>
      <c r="O10" s="4"/>
      <c r="P10" s="4"/>
      <c r="Q10" s="4"/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/>
      <c r="AD10" s="4"/>
      <c r="AE10" s="4"/>
      <c r="AF10" s="4"/>
      <c r="AG10" s="4"/>
    </row>
    <row r="11" spans="1:33" ht="12" customHeight="1">
      <c r="A11" s="14" t="s">
        <v>79</v>
      </c>
      <c r="B11" s="14"/>
      <c r="C11" s="14"/>
      <c r="D11" s="14"/>
      <c r="E11" s="4"/>
      <c r="F11" s="4"/>
      <c r="G11" s="4"/>
      <c r="H11" s="4"/>
      <c r="I11" s="4"/>
      <c r="K11" s="14" t="s">
        <v>79</v>
      </c>
      <c r="L11" s="14"/>
      <c r="M11" s="4"/>
      <c r="N11" s="4"/>
      <c r="O11" s="4"/>
      <c r="P11" s="4"/>
      <c r="Q11" s="4"/>
      <c r="S11" s="14" t="s">
        <v>79</v>
      </c>
      <c r="T11" s="14"/>
      <c r="U11" s="4"/>
      <c r="V11" s="4"/>
      <c r="W11" s="4"/>
      <c r="X11" s="4"/>
      <c r="Y11" s="4"/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/>
      <c r="F12" s="4"/>
      <c r="G12" s="4"/>
      <c r="H12" s="4"/>
      <c r="I12" s="4"/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K14" s="13" t="s">
        <v>27</v>
      </c>
      <c r="L14" s="13"/>
      <c r="M14" s="13"/>
      <c r="N14" s="13"/>
      <c r="O14" s="13"/>
      <c r="P14" s="13"/>
      <c r="Q14" s="13"/>
      <c r="S14" s="13" t="s">
        <v>28</v>
      </c>
      <c r="T14" s="13"/>
      <c r="U14" s="13"/>
      <c r="V14" s="13"/>
      <c r="W14" s="13"/>
      <c r="X14" s="13"/>
      <c r="Y14" s="13"/>
      <c r="AA14" s="13" t="s">
        <v>25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25" ht="12" customHeight="1">
      <c r="A16" s="6">
        <v>1990</v>
      </c>
      <c r="B16" s="6">
        <v>1</v>
      </c>
      <c r="C16" s="12" t="s">
        <v>51</v>
      </c>
      <c r="D16" s="1" t="s">
        <v>69</v>
      </c>
      <c r="F16" s="1">
        <v>1</v>
      </c>
      <c r="H16" s="1">
        <v>1</v>
      </c>
      <c r="I16" s="1">
        <v>3</v>
      </c>
      <c r="K16" s="6">
        <v>1998</v>
      </c>
      <c r="L16" s="1" t="s">
        <v>69</v>
      </c>
      <c r="N16" s="1">
        <v>1</v>
      </c>
      <c r="P16" s="1">
        <v>2</v>
      </c>
      <c r="Q16" s="1">
        <v>7</v>
      </c>
      <c r="S16" s="6">
        <v>2011</v>
      </c>
      <c r="T16" s="1" t="s">
        <v>69</v>
      </c>
      <c r="V16" s="1">
        <v>1</v>
      </c>
      <c r="X16" s="1">
        <v>3</v>
      </c>
      <c r="Y16" s="1">
        <v>5</v>
      </c>
    </row>
    <row r="17" spans="1:17" ht="12" customHeight="1">
      <c r="A17" s="6">
        <v>1990</v>
      </c>
      <c r="B17" s="6">
        <v>2</v>
      </c>
      <c r="C17" s="12" t="s">
        <v>51</v>
      </c>
      <c r="D17" s="1" t="s">
        <v>69</v>
      </c>
      <c r="E17" s="1">
        <v>1</v>
      </c>
      <c r="H17" s="1">
        <v>6</v>
      </c>
      <c r="I17" s="1">
        <v>3</v>
      </c>
      <c r="K17" s="6">
        <v>2011</v>
      </c>
      <c r="L17" s="1" t="s">
        <v>77</v>
      </c>
      <c r="M17" s="1">
        <v>1</v>
      </c>
      <c r="P17" s="1">
        <v>4</v>
      </c>
      <c r="Q17" s="1">
        <v>1</v>
      </c>
    </row>
    <row r="18" spans="1:9" ht="12" customHeight="1">
      <c r="A18" s="6">
        <v>1990</v>
      </c>
      <c r="B18" s="6">
        <v>3</v>
      </c>
      <c r="C18" s="12" t="s">
        <v>51</v>
      </c>
      <c r="D18" s="1" t="s">
        <v>69</v>
      </c>
      <c r="F18" s="1">
        <v>1</v>
      </c>
      <c r="H18" s="1">
        <v>5</v>
      </c>
      <c r="I18" s="1">
        <v>8</v>
      </c>
    </row>
    <row r="19" spans="1:9" ht="12" customHeight="1">
      <c r="A19" s="6">
        <v>1991</v>
      </c>
      <c r="C19" s="12" t="s">
        <v>51</v>
      </c>
      <c r="D19" s="1" t="s">
        <v>84</v>
      </c>
      <c r="F19" s="1">
        <v>1</v>
      </c>
      <c r="H19" s="1">
        <v>1</v>
      </c>
      <c r="I19" s="1">
        <v>7</v>
      </c>
    </row>
    <row r="20" spans="1:9" ht="12" customHeight="1">
      <c r="A20" s="6">
        <v>1992</v>
      </c>
      <c r="C20" s="12" t="s">
        <v>51</v>
      </c>
      <c r="D20" s="1" t="s">
        <v>74</v>
      </c>
      <c r="F20" s="1">
        <v>1</v>
      </c>
      <c r="H20" s="1">
        <v>0</v>
      </c>
      <c r="I20" s="1">
        <v>7</v>
      </c>
    </row>
    <row r="21" spans="1:9" ht="12" customHeight="1">
      <c r="A21" s="6">
        <v>1993</v>
      </c>
      <c r="B21" s="6">
        <v>1</v>
      </c>
      <c r="C21" s="12" t="s">
        <v>51</v>
      </c>
      <c r="D21" s="1" t="s">
        <v>77</v>
      </c>
      <c r="F21" s="1">
        <v>1</v>
      </c>
      <c r="H21" s="1">
        <v>3</v>
      </c>
      <c r="I21" s="1">
        <v>5</v>
      </c>
    </row>
    <row r="22" spans="1:9" ht="12" customHeight="1">
      <c r="A22" s="6">
        <v>1993</v>
      </c>
      <c r="B22" s="6">
        <v>2</v>
      </c>
      <c r="C22" s="12" t="s">
        <v>51</v>
      </c>
      <c r="D22" s="1" t="s">
        <v>77</v>
      </c>
      <c r="F22" s="1">
        <v>1</v>
      </c>
      <c r="H22" s="1">
        <v>2</v>
      </c>
      <c r="I22" s="1">
        <v>9</v>
      </c>
    </row>
    <row r="23" spans="1:9" ht="12" customHeight="1">
      <c r="A23" s="6">
        <v>1994</v>
      </c>
      <c r="B23" s="6">
        <v>1</v>
      </c>
      <c r="C23" s="12" t="s">
        <v>51</v>
      </c>
      <c r="D23" s="1" t="s">
        <v>83</v>
      </c>
      <c r="F23" s="1">
        <v>1</v>
      </c>
      <c r="H23" s="1">
        <v>1</v>
      </c>
      <c r="I23" s="1">
        <v>7</v>
      </c>
    </row>
    <row r="24" spans="1:9" ht="12" customHeight="1">
      <c r="A24" s="6">
        <v>1994</v>
      </c>
      <c r="B24" s="6">
        <v>2</v>
      </c>
      <c r="C24" s="12" t="s">
        <v>51</v>
      </c>
      <c r="D24" s="1" t="s">
        <v>83</v>
      </c>
      <c r="F24" s="1">
        <v>1</v>
      </c>
      <c r="H24" s="1">
        <v>0</v>
      </c>
      <c r="I24" s="1">
        <v>3</v>
      </c>
    </row>
    <row r="25" spans="1:9" ht="12" customHeight="1">
      <c r="A25" s="6">
        <v>1995</v>
      </c>
      <c r="C25" s="12" t="s">
        <v>51</v>
      </c>
      <c r="D25" s="1" t="s">
        <v>84</v>
      </c>
      <c r="F25" s="1">
        <v>1</v>
      </c>
      <c r="H25" s="1">
        <v>3</v>
      </c>
      <c r="I25" s="1">
        <v>4</v>
      </c>
    </row>
    <row r="26" spans="1:9" ht="12" customHeight="1">
      <c r="A26" s="6">
        <v>1997</v>
      </c>
      <c r="B26" s="6">
        <v>1</v>
      </c>
      <c r="C26" s="12" t="s">
        <v>52</v>
      </c>
      <c r="D26" s="1" t="s">
        <v>69</v>
      </c>
      <c r="F26" s="1">
        <v>1</v>
      </c>
      <c r="H26" s="1">
        <v>6</v>
      </c>
      <c r="I26" s="1">
        <v>7</v>
      </c>
    </row>
    <row r="27" spans="1:9" ht="12" customHeight="1">
      <c r="A27" s="6">
        <v>1997</v>
      </c>
      <c r="B27" s="6">
        <v>2</v>
      </c>
      <c r="C27" s="12" t="s">
        <v>52</v>
      </c>
      <c r="D27" s="1" t="s">
        <v>69</v>
      </c>
      <c r="F27" s="1">
        <v>1</v>
      </c>
      <c r="H27" s="1">
        <v>3</v>
      </c>
      <c r="I27" s="1">
        <v>5</v>
      </c>
    </row>
    <row r="28" spans="1:9" ht="12" customHeight="1">
      <c r="A28" s="6">
        <v>1998</v>
      </c>
      <c r="B28" s="6">
        <v>1</v>
      </c>
      <c r="C28" s="12" t="s">
        <v>51</v>
      </c>
      <c r="D28" s="1" t="s">
        <v>84</v>
      </c>
      <c r="E28" s="1">
        <v>1</v>
      </c>
      <c r="H28" s="1">
        <v>4</v>
      </c>
      <c r="I28" s="1">
        <v>1</v>
      </c>
    </row>
    <row r="29" spans="1:9" ht="12" customHeight="1">
      <c r="A29" s="6">
        <v>1998</v>
      </c>
      <c r="B29" s="6">
        <v>2</v>
      </c>
      <c r="C29" s="12" t="s">
        <v>51</v>
      </c>
      <c r="D29" s="1" t="s">
        <v>84</v>
      </c>
      <c r="F29" s="1">
        <v>1</v>
      </c>
      <c r="H29" s="1">
        <v>5</v>
      </c>
      <c r="I29" s="1">
        <v>6</v>
      </c>
    </row>
    <row r="30" spans="1:9" ht="12" customHeight="1">
      <c r="A30" s="6">
        <v>1998</v>
      </c>
      <c r="B30" s="6">
        <v>3</v>
      </c>
      <c r="C30" s="12" t="s">
        <v>51</v>
      </c>
      <c r="D30" s="1" t="s">
        <v>84</v>
      </c>
      <c r="E30" s="1">
        <v>1</v>
      </c>
      <c r="H30" s="1">
        <v>5</v>
      </c>
      <c r="I30" s="1">
        <v>4</v>
      </c>
    </row>
    <row r="31" spans="1:9" ht="12" customHeight="1">
      <c r="A31" s="6">
        <v>1999</v>
      </c>
      <c r="B31" s="6">
        <v>1</v>
      </c>
      <c r="C31" s="12" t="s">
        <v>51</v>
      </c>
      <c r="D31" s="1" t="s">
        <v>77</v>
      </c>
      <c r="F31" s="1">
        <v>1</v>
      </c>
      <c r="H31" s="1">
        <v>2</v>
      </c>
      <c r="I31" s="1">
        <v>3</v>
      </c>
    </row>
    <row r="32" spans="1:9" ht="12" customHeight="1">
      <c r="A32" s="6">
        <v>1999</v>
      </c>
      <c r="B32" s="6">
        <v>2</v>
      </c>
      <c r="C32" s="12" t="s">
        <v>51</v>
      </c>
      <c r="D32" s="1" t="s">
        <v>77</v>
      </c>
      <c r="F32" s="1">
        <v>1</v>
      </c>
      <c r="H32" s="1">
        <v>4</v>
      </c>
      <c r="I32" s="1">
        <v>5</v>
      </c>
    </row>
    <row r="33" spans="1:9" ht="12" customHeight="1">
      <c r="A33" s="6">
        <v>2000</v>
      </c>
      <c r="B33" s="6">
        <v>1</v>
      </c>
      <c r="C33" s="12" t="s">
        <v>51</v>
      </c>
      <c r="D33" s="1" t="s">
        <v>77</v>
      </c>
      <c r="F33" s="1">
        <v>1</v>
      </c>
      <c r="H33" s="1">
        <v>2</v>
      </c>
      <c r="I33" s="1">
        <v>5</v>
      </c>
    </row>
    <row r="34" spans="1:10" ht="12" customHeight="1">
      <c r="A34" s="6">
        <v>2000</v>
      </c>
      <c r="B34" s="6">
        <v>2</v>
      </c>
      <c r="C34" s="12" t="s">
        <v>51</v>
      </c>
      <c r="D34" s="1" t="s">
        <v>77</v>
      </c>
      <c r="F34" s="1">
        <v>1</v>
      </c>
      <c r="H34" s="1">
        <v>2</v>
      </c>
      <c r="I34" s="1">
        <v>3</v>
      </c>
      <c r="J34" s="1" t="s">
        <v>87</v>
      </c>
    </row>
    <row r="35" spans="1:9" ht="12" customHeight="1">
      <c r="A35" s="6">
        <v>2001</v>
      </c>
      <c r="B35" s="6">
        <v>1</v>
      </c>
      <c r="C35" s="12" t="s">
        <v>51</v>
      </c>
      <c r="D35" s="1" t="s">
        <v>69</v>
      </c>
      <c r="F35" s="1">
        <v>1</v>
      </c>
      <c r="H35" s="1">
        <v>0</v>
      </c>
      <c r="I35" s="1">
        <v>1</v>
      </c>
    </row>
    <row r="36" spans="1:9" ht="12" customHeight="1">
      <c r="A36" s="6">
        <v>2001</v>
      </c>
      <c r="B36" s="6">
        <v>2</v>
      </c>
      <c r="C36" s="12" t="s">
        <v>51</v>
      </c>
      <c r="D36" s="1" t="s">
        <v>69</v>
      </c>
      <c r="F36" s="1">
        <v>1</v>
      </c>
      <c r="H36" s="1">
        <v>1</v>
      </c>
      <c r="I36" s="1">
        <v>5</v>
      </c>
    </row>
    <row r="37" spans="1:9" ht="12" customHeight="1">
      <c r="A37" s="6">
        <v>2002</v>
      </c>
      <c r="B37" s="6">
        <v>1</v>
      </c>
      <c r="C37" s="12" t="s">
        <v>51</v>
      </c>
      <c r="D37" s="1" t="s">
        <v>77</v>
      </c>
      <c r="F37" s="1">
        <v>1</v>
      </c>
      <c r="H37" s="1">
        <v>2</v>
      </c>
      <c r="I37" s="1">
        <v>6</v>
      </c>
    </row>
    <row r="38" spans="1:10" ht="12" customHeight="1">
      <c r="A38" s="6">
        <v>2002</v>
      </c>
      <c r="B38" s="6">
        <v>2</v>
      </c>
      <c r="C38" s="12" t="s">
        <v>51</v>
      </c>
      <c r="D38" s="1" t="s">
        <v>77</v>
      </c>
      <c r="F38" s="1">
        <v>1</v>
      </c>
      <c r="H38" s="1">
        <v>4</v>
      </c>
      <c r="I38" s="1">
        <v>5</v>
      </c>
      <c r="J38" s="1" t="s">
        <v>87</v>
      </c>
    </row>
    <row r="39" spans="1:9" ht="12" customHeight="1">
      <c r="A39" s="6">
        <v>2003</v>
      </c>
      <c r="B39" s="6">
        <v>1</v>
      </c>
      <c r="C39" s="12" t="s">
        <v>51</v>
      </c>
      <c r="D39" s="1" t="s">
        <v>69</v>
      </c>
      <c r="F39" s="1">
        <v>1</v>
      </c>
      <c r="H39" s="1">
        <v>1</v>
      </c>
      <c r="I39" s="1">
        <v>4</v>
      </c>
    </row>
    <row r="40" spans="1:9" ht="12" customHeight="1">
      <c r="A40" s="6">
        <v>2003</v>
      </c>
      <c r="B40" s="6">
        <v>2</v>
      </c>
      <c r="C40" s="12" t="s">
        <v>51</v>
      </c>
      <c r="D40" s="1" t="s">
        <v>69</v>
      </c>
      <c r="F40" s="1">
        <v>1</v>
      </c>
      <c r="H40" s="1">
        <v>1</v>
      </c>
      <c r="I40" s="1">
        <v>2</v>
      </c>
    </row>
    <row r="41" spans="1:9" ht="12" customHeight="1">
      <c r="A41" s="6">
        <v>2004</v>
      </c>
      <c r="B41" s="6">
        <v>1</v>
      </c>
      <c r="C41" s="12" t="s">
        <v>51</v>
      </c>
      <c r="D41" s="1" t="s">
        <v>74</v>
      </c>
      <c r="F41" s="1">
        <v>1</v>
      </c>
      <c r="H41" s="1">
        <v>1</v>
      </c>
      <c r="I41" s="1">
        <v>2</v>
      </c>
    </row>
    <row r="42" spans="1:9" ht="12" customHeight="1">
      <c r="A42" s="6">
        <v>2004</v>
      </c>
      <c r="B42" s="6">
        <v>2</v>
      </c>
      <c r="C42" s="12" t="s">
        <v>51</v>
      </c>
      <c r="D42" s="1" t="s">
        <v>74</v>
      </c>
      <c r="F42" s="1">
        <v>1</v>
      </c>
      <c r="H42" s="1">
        <v>2</v>
      </c>
      <c r="I42" s="1">
        <v>3</v>
      </c>
    </row>
    <row r="43" spans="1:9" ht="12" customHeight="1">
      <c r="A43" s="6">
        <v>2010</v>
      </c>
      <c r="B43" s="6">
        <v>1</v>
      </c>
      <c r="C43" s="12" t="s">
        <v>51</v>
      </c>
      <c r="D43" s="1" t="s">
        <v>84</v>
      </c>
      <c r="F43" s="1">
        <v>1</v>
      </c>
      <c r="H43" s="1">
        <v>2</v>
      </c>
      <c r="I43" s="1">
        <v>3</v>
      </c>
    </row>
    <row r="44" spans="1:10" ht="12" customHeight="1">
      <c r="A44" s="6">
        <v>2010</v>
      </c>
      <c r="B44" s="6">
        <v>2</v>
      </c>
      <c r="C44" s="12" t="s">
        <v>51</v>
      </c>
      <c r="D44" s="1" t="s">
        <v>84</v>
      </c>
      <c r="E44" s="1">
        <v>1</v>
      </c>
      <c r="H44" s="1">
        <v>3</v>
      </c>
      <c r="I44" s="1">
        <v>2</v>
      </c>
      <c r="J44" s="1" t="s">
        <v>87</v>
      </c>
    </row>
    <row r="45" spans="1:9" ht="12" customHeight="1">
      <c r="A45" s="6">
        <v>2010</v>
      </c>
      <c r="B45" s="6">
        <v>3</v>
      </c>
      <c r="C45" s="12" t="s">
        <v>51</v>
      </c>
      <c r="D45" s="1" t="s">
        <v>84</v>
      </c>
      <c r="F45" s="1">
        <v>1</v>
      </c>
      <c r="H45" s="1">
        <v>0</v>
      </c>
      <c r="I45" s="1">
        <v>3</v>
      </c>
    </row>
    <row r="46" spans="1:9" ht="12" customHeight="1">
      <c r="A46" s="6">
        <v>2011</v>
      </c>
      <c r="B46" s="6">
        <v>1</v>
      </c>
      <c r="C46" s="12" t="s">
        <v>52</v>
      </c>
      <c r="D46" s="1" t="s">
        <v>74</v>
      </c>
      <c r="E46" s="1">
        <v>1</v>
      </c>
      <c r="H46" s="1">
        <v>5</v>
      </c>
      <c r="I46" s="1">
        <v>4</v>
      </c>
    </row>
    <row r="47" spans="1:9" ht="12" customHeight="1">
      <c r="A47" s="6">
        <v>2011</v>
      </c>
      <c r="B47" s="6">
        <v>2</v>
      </c>
      <c r="C47" s="12" t="s">
        <v>52</v>
      </c>
      <c r="D47" s="1" t="s">
        <v>74</v>
      </c>
      <c r="E47" s="1">
        <v>1</v>
      </c>
      <c r="H47" s="1">
        <v>6</v>
      </c>
      <c r="I47" s="1">
        <v>2</v>
      </c>
    </row>
    <row r="48" spans="1:9" ht="12" customHeight="1">
      <c r="A48" s="6">
        <v>2012</v>
      </c>
      <c r="B48" s="6">
        <v>1</v>
      </c>
      <c r="C48" s="12" t="s">
        <v>51</v>
      </c>
      <c r="D48" s="1" t="s">
        <v>74</v>
      </c>
      <c r="F48" s="1">
        <v>1</v>
      </c>
      <c r="H48" s="1">
        <v>1</v>
      </c>
      <c r="I48" s="1">
        <v>2</v>
      </c>
    </row>
    <row r="49" spans="1:9" ht="12" customHeight="1">
      <c r="A49" s="6">
        <v>2012</v>
      </c>
      <c r="B49" s="6">
        <v>2</v>
      </c>
      <c r="C49" s="12" t="s">
        <v>51</v>
      </c>
      <c r="D49" s="1" t="s">
        <v>74</v>
      </c>
      <c r="E49" s="1">
        <v>1</v>
      </c>
      <c r="H49" s="1">
        <v>5</v>
      </c>
      <c r="I49" s="1">
        <v>2</v>
      </c>
    </row>
    <row r="50" spans="1:9" ht="12" customHeight="1">
      <c r="A50" s="6">
        <v>2012</v>
      </c>
      <c r="B50" s="6">
        <v>3</v>
      </c>
      <c r="C50" s="12" t="s">
        <v>51</v>
      </c>
      <c r="D50" s="1" t="s">
        <v>74</v>
      </c>
      <c r="F50" s="1">
        <v>1</v>
      </c>
      <c r="H50" s="1">
        <v>1</v>
      </c>
      <c r="I50" s="1">
        <v>2</v>
      </c>
    </row>
    <row r="51" spans="1:9" ht="12" customHeight="1">
      <c r="A51" s="6">
        <v>2013</v>
      </c>
      <c r="B51" s="6">
        <v>1</v>
      </c>
      <c r="C51" s="12" t="s">
        <v>51</v>
      </c>
      <c r="D51" s="1" t="s">
        <v>84</v>
      </c>
      <c r="F51" s="1">
        <v>1</v>
      </c>
      <c r="H51" s="1">
        <v>0</v>
      </c>
      <c r="I51" s="1">
        <v>3</v>
      </c>
    </row>
    <row r="52" spans="1:9" ht="12" customHeight="1">
      <c r="A52" s="6">
        <v>2013</v>
      </c>
      <c r="B52" s="6">
        <v>2</v>
      </c>
      <c r="C52" s="12" t="s">
        <v>51</v>
      </c>
      <c r="D52" s="1" t="s">
        <v>84</v>
      </c>
      <c r="F52" s="1">
        <v>1</v>
      </c>
      <c r="H52" s="1">
        <v>3</v>
      </c>
      <c r="I52" s="1">
        <v>5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1"/>
  <sheetViews>
    <sheetView workbookViewId="0" topLeftCell="A1">
      <pane ySplit="15" topLeftCell="BM53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K1" s="13" t="s">
        <v>30</v>
      </c>
      <c r="L1" s="13"/>
      <c r="M1" s="13"/>
      <c r="N1" s="13"/>
      <c r="O1" s="13"/>
      <c r="P1" s="13"/>
      <c r="Q1" s="13"/>
      <c r="S1" s="13" t="s">
        <v>31</v>
      </c>
      <c r="T1" s="13"/>
      <c r="U1" s="13"/>
      <c r="V1" s="13"/>
      <c r="W1" s="13"/>
      <c r="X1" s="13"/>
      <c r="Y1" s="13"/>
      <c r="AA1" s="13" t="s">
        <v>32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34</v>
      </c>
      <c r="F3" s="8">
        <f>SUM(F4:F12)</f>
        <v>21</v>
      </c>
      <c r="G3" s="8">
        <f>SUM(G4:G12)</f>
        <v>1</v>
      </c>
      <c r="H3" s="8">
        <f>SUM(H4:H12)</f>
        <v>213</v>
      </c>
      <c r="I3" s="8">
        <f>SUM(I4:I12)</f>
        <v>147</v>
      </c>
      <c r="K3" s="16" t="s">
        <v>96</v>
      </c>
      <c r="L3" s="16"/>
      <c r="M3" s="8">
        <f>SUM(M4:M12)</f>
        <v>7</v>
      </c>
      <c r="N3" s="8">
        <f>SUM(N4:N12)</f>
        <v>8</v>
      </c>
      <c r="O3" s="8">
        <f>SUM(O4:O12)</f>
        <v>0</v>
      </c>
      <c r="P3" s="8">
        <f>SUM(P4:P12)</f>
        <v>48</v>
      </c>
      <c r="Q3" s="8">
        <f>SUM(Q4:Q12)</f>
        <v>52</v>
      </c>
      <c r="S3" s="16" t="s">
        <v>97</v>
      </c>
      <c r="T3" s="16"/>
      <c r="U3" s="8">
        <f>SUM(U4:U12)</f>
        <v>2</v>
      </c>
      <c r="V3" s="8">
        <f>SUM(V4:V12)</f>
        <v>5</v>
      </c>
      <c r="W3" s="8">
        <f>SUM(W4:W12)</f>
        <v>0</v>
      </c>
      <c r="X3" s="8">
        <f>SUM(X4:X12)</f>
        <v>14</v>
      </c>
      <c r="Y3" s="8">
        <f>SUM(Y4:Y12)</f>
        <v>22</v>
      </c>
      <c r="AA3" s="16" t="s">
        <v>98</v>
      </c>
      <c r="AB3" s="16"/>
      <c r="AC3" s="8">
        <f>SUM(AC4:AC12)</f>
        <v>0</v>
      </c>
      <c r="AD3" s="8">
        <f>SUM(AD4:AD12)</f>
        <v>1</v>
      </c>
      <c r="AE3" s="8">
        <f>SUM(AE4:AE12)</f>
        <v>1</v>
      </c>
      <c r="AF3" s="8">
        <f>SUM(AF4:AF12)</f>
        <v>8</v>
      </c>
      <c r="AG3" s="8">
        <f>SUM(AG4:AG12)</f>
        <v>9</v>
      </c>
    </row>
    <row r="4" spans="1:33" ht="12" customHeight="1">
      <c r="A4" s="14" t="s">
        <v>69</v>
      </c>
      <c r="B4" s="14"/>
      <c r="C4" s="14"/>
      <c r="D4" s="14"/>
      <c r="E4" s="4">
        <f>E28+E29+E59+E60</f>
        <v>2</v>
      </c>
      <c r="F4" s="4">
        <f>F28+F29+F59+F60</f>
        <v>2</v>
      </c>
      <c r="G4" s="4">
        <f>G28+G29+G59+G60</f>
        <v>0</v>
      </c>
      <c r="H4" s="4">
        <f>H28+H29+H59+H60</f>
        <v>13</v>
      </c>
      <c r="I4" s="4">
        <f>I28+I29+I59+I60</f>
        <v>12</v>
      </c>
      <c r="K4" s="14" t="s">
        <v>69</v>
      </c>
      <c r="L4" s="14"/>
      <c r="M4" s="4">
        <f>M16+M20+M22+M29</f>
        <v>1</v>
      </c>
      <c r="N4" s="4">
        <f>N16+N20+N22+N29</f>
        <v>3</v>
      </c>
      <c r="O4" s="4">
        <f>O16+O20+O22+O29</f>
        <v>0</v>
      </c>
      <c r="P4" s="4">
        <f>P16+P20+P22+P29</f>
        <v>13</v>
      </c>
      <c r="Q4" s="4">
        <f>Q16+Q20+Q22+Q29</f>
        <v>12</v>
      </c>
      <c r="S4" s="14" t="s">
        <v>69</v>
      </c>
      <c r="T4" s="14"/>
      <c r="U4" s="4">
        <f>U18+U21+U22</f>
        <v>0</v>
      </c>
      <c r="V4" s="4">
        <f>V18+V21+V22</f>
        <v>3</v>
      </c>
      <c r="W4" s="4">
        <f>W18+W21+W22</f>
        <v>0</v>
      </c>
      <c r="X4" s="4">
        <f>X18+X21+X22</f>
        <v>7</v>
      </c>
      <c r="Y4" s="4">
        <f>Y18+Y21+Y22</f>
        <v>13</v>
      </c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E18+E19+E66</f>
        <v>1</v>
      </c>
      <c r="F5" s="4">
        <f>F18+F19+F67+F68</f>
        <v>3</v>
      </c>
      <c r="G5" s="4">
        <f>G18+G19</f>
        <v>1</v>
      </c>
      <c r="H5" s="4">
        <f>H18+H19+H66+H67+H68</f>
        <v>13</v>
      </c>
      <c r="I5" s="4">
        <f>I18+I19</f>
        <v>5</v>
      </c>
      <c r="K5" s="14" t="s">
        <v>84</v>
      </c>
      <c r="L5" s="14"/>
      <c r="M5" s="4">
        <f>M18+M26+M27</f>
        <v>1</v>
      </c>
      <c r="N5" s="4">
        <f>N18+N26+N27</f>
        <v>2</v>
      </c>
      <c r="O5" s="4">
        <f>O18+O26+O27</f>
        <v>0</v>
      </c>
      <c r="P5" s="4">
        <f>P18+P26+P27</f>
        <v>7</v>
      </c>
      <c r="Q5" s="4">
        <f>Q18+Q26+Q27</f>
        <v>13</v>
      </c>
      <c r="S5" s="14" t="s">
        <v>84</v>
      </c>
      <c r="T5" s="14"/>
      <c r="U5" s="4">
        <f>U17+U20</f>
        <v>1</v>
      </c>
      <c r="V5" s="4">
        <f>V17+V20</f>
        <v>1</v>
      </c>
      <c r="W5" s="4">
        <f>W17+W20</f>
        <v>0</v>
      </c>
      <c r="X5" s="4">
        <f>X17+X20</f>
        <v>3</v>
      </c>
      <c r="Y5" s="4">
        <f>Y17+Y20</f>
        <v>4</v>
      </c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74</v>
      </c>
      <c r="B6" s="14"/>
      <c r="C6" s="14"/>
      <c r="D6" s="14"/>
      <c r="E6" s="4">
        <f>E31+E32+E35+E36</f>
        <v>0</v>
      </c>
      <c r="F6" s="4">
        <f>F31+F32+F35+F36</f>
        <v>4</v>
      </c>
      <c r="G6" s="4">
        <f>G31+G32+G35+G36</f>
        <v>0</v>
      </c>
      <c r="H6" s="4">
        <f>H31+H32+H35+H36</f>
        <v>11</v>
      </c>
      <c r="I6" s="4">
        <f>I31+I32+I35+I36+I66+I67+I68</f>
        <v>31</v>
      </c>
      <c r="K6" s="14" t="s">
        <v>74</v>
      </c>
      <c r="L6" s="14"/>
      <c r="M6" s="4"/>
      <c r="N6" s="4"/>
      <c r="O6" s="4"/>
      <c r="P6" s="4"/>
      <c r="Q6" s="4"/>
      <c r="S6" s="14" t="s">
        <v>74</v>
      </c>
      <c r="T6" s="14"/>
      <c r="U6" s="4">
        <f>U16+U19</f>
        <v>1</v>
      </c>
      <c r="V6" s="4">
        <f>V16+V19</f>
        <v>1</v>
      </c>
      <c r="W6" s="4">
        <f>W16+W19</f>
        <v>0</v>
      </c>
      <c r="X6" s="4">
        <f>X16+X19</f>
        <v>4</v>
      </c>
      <c r="Y6" s="4">
        <f>Y16+Y19</f>
        <v>5</v>
      </c>
      <c r="AA6" s="14" t="s">
        <v>74</v>
      </c>
      <c r="AB6" s="14"/>
      <c r="AC6" s="4"/>
      <c r="AD6" s="4"/>
      <c r="AE6" s="4"/>
      <c r="AF6" s="4"/>
      <c r="AG6" s="4"/>
    </row>
    <row r="7" spans="1:33" ht="12" customHeight="1">
      <c r="A7" s="14" t="s">
        <v>75</v>
      </c>
      <c r="B7" s="14"/>
      <c r="C7" s="14"/>
      <c r="D7" s="14"/>
      <c r="E7" s="4">
        <f>E33+E34+E57+E58</f>
        <v>4</v>
      </c>
      <c r="F7" s="4">
        <f>F33+F34+F57+F58</f>
        <v>0</v>
      </c>
      <c r="G7" s="4">
        <f>G33+G34+G57+G58</f>
        <v>0</v>
      </c>
      <c r="H7" s="4">
        <f>H33+H34+H57+H58</f>
        <v>24</v>
      </c>
      <c r="I7" s="4">
        <f>I33+I34+I57+I58</f>
        <v>6</v>
      </c>
      <c r="K7" s="14" t="s">
        <v>75</v>
      </c>
      <c r="L7" s="14"/>
      <c r="M7" s="4">
        <f>M24+M25+M28</f>
        <v>2</v>
      </c>
      <c r="N7" s="4">
        <f>N24+N25+N28</f>
        <v>1</v>
      </c>
      <c r="O7" s="4">
        <f>O24+O25+O28</f>
        <v>0</v>
      </c>
      <c r="P7" s="4">
        <f>P24+P25+P28</f>
        <v>10</v>
      </c>
      <c r="Q7" s="4">
        <f>Q24+Q25+Q28</f>
        <v>11</v>
      </c>
      <c r="S7" s="14" t="s">
        <v>75</v>
      </c>
      <c r="T7" s="14"/>
      <c r="U7" s="4"/>
      <c r="V7" s="4"/>
      <c r="W7" s="4"/>
      <c r="X7" s="4"/>
      <c r="Y7" s="4"/>
      <c r="AA7" s="14" t="s">
        <v>75</v>
      </c>
      <c r="AB7" s="14"/>
      <c r="AC7" s="4"/>
      <c r="AD7" s="4"/>
      <c r="AE7" s="4"/>
      <c r="AF7" s="4"/>
      <c r="AG7" s="4"/>
    </row>
    <row r="8" spans="1:33" ht="12" customHeight="1">
      <c r="A8" s="14" t="s">
        <v>83</v>
      </c>
      <c r="B8" s="14"/>
      <c r="C8" s="14"/>
      <c r="D8" s="14"/>
      <c r="E8" s="4">
        <f>E16+E17+E41+E42+E43+E46+E47</f>
        <v>4</v>
      </c>
      <c r="F8" s="4">
        <f>F16+F17+F41+F42+F43+F46+F47</f>
        <v>3</v>
      </c>
      <c r="G8" s="4">
        <f>G16+G17+G41+G42+G43+G46+G47</f>
        <v>0</v>
      </c>
      <c r="H8" s="4">
        <f>H16+H17+H41+H42+H43+H46+H47</f>
        <v>36</v>
      </c>
      <c r="I8" s="4">
        <f>I16+I17+I41+I42+I43+I46+I47</f>
        <v>25</v>
      </c>
      <c r="K8" s="14" t="s">
        <v>83</v>
      </c>
      <c r="L8" s="14"/>
      <c r="M8" s="4">
        <f>M19+M23</f>
        <v>1</v>
      </c>
      <c r="N8" s="4">
        <f>N19+N23</f>
        <v>1</v>
      </c>
      <c r="O8" s="4">
        <f>O19+O23</f>
        <v>0</v>
      </c>
      <c r="P8" s="4">
        <f>P19+P23</f>
        <v>6</v>
      </c>
      <c r="Q8" s="4">
        <f>Q19+Q23</f>
        <v>7</v>
      </c>
      <c r="S8" s="14" t="s">
        <v>83</v>
      </c>
      <c r="T8" s="14"/>
      <c r="U8" s="4"/>
      <c r="V8" s="4"/>
      <c r="W8" s="4"/>
      <c r="X8" s="4"/>
      <c r="Y8" s="4"/>
      <c r="AA8" s="14" t="s">
        <v>83</v>
      </c>
      <c r="AB8" s="14"/>
      <c r="AC8" s="4">
        <f>AC16</f>
        <v>0</v>
      </c>
      <c r="AD8" s="4">
        <f>AD16</f>
        <v>1</v>
      </c>
      <c r="AE8" s="4">
        <f>AE16</f>
        <v>0</v>
      </c>
      <c r="AF8" s="4">
        <f>AF16</f>
        <v>4</v>
      </c>
      <c r="AG8" s="4">
        <f>AG16</f>
        <v>5</v>
      </c>
    </row>
    <row r="9" spans="1:33" ht="12" customHeight="1">
      <c r="A9" s="14" t="s">
        <v>76</v>
      </c>
      <c r="B9" s="14"/>
      <c r="C9" s="14"/>
      <c r="D9" s="14"/>
      <c r="E9" s="4">
        <f>E26+E27+E37+E38+E39+E40+E44+E45</f>
        <v>8</v>
      </c>
      <c r="F9" s="4">
        <f>F26+F27+F37+F38+F39+F40+F44+F45</f>
        <v>0</v>
      </c>
      <c r="G9" s="4">
        <f>G26+G27+G37+G38+G39+G40+G44+G45</f>
        <v>0</v>
      </c>
      <c r="H9" s="4">
        <f>H26+H27+H37+H38+H39+H40+H44+H45</f>
        <v>41</v>
      </c>
      <c r="I9" s="4">
        <f>I26+I27+I37+I38+I39+I40+I44+I45</f>
        <v>21</v>
      </c>
      <c r="K9" s="14" t="s">
        <v>76</v>
      </c>
      <c r="L9" s="14"/>
      <c r="M9" s="4">
        <f>M30</f>
        <v>0</v>
      </c>
      <c r="N9" s="4">
        <f>N30</f>
        <v>1</v>
      </c>
      <c r="O9" s="4">
        <f>O30</f>
        <v>0</v>
      </c>
      <c r="P9" s="4">
        <f>P30</f>
        <v>1</v>
      </c>
      <c r="Q9" s="4">
        <f>Q30</f>
        <v>4</v>
      </c>
      <c r="S9" s="14" t="s">
        <v>76</v>
      </c>
      <c r="T9" s="14"/>
      <c r="U9" s="4"/>
      <c r="V9" s="4"/>
      <c r="W9" s="4"/>
      <c r="X9" s="4"/>
      <c r="Y9" s="4"/>
      <c r="AA9" s="14" t="s">
        <v>76</v>
      </c>
      <c r="AB9" s="14"/>
      <c r="AC9" s="4"/>
      <c r="AD9" s="4"/>
      <c r="AE9" s="4"/>
      <c r="AF9" s="4"/>
      <c r="AG9" s="4"/>
    </row>
    <row r="10" spans="1:33" ht="12" customHeight="1">
      <c r="A10" s="14" t="s">
        <v>78</v>
      </c>
      <c r="B10" s="14"/>
      <c r="C10" s="14"/>
      <c r="D10" s="14"/>
      <c r="E10" s="4">
        <f>E20+E25+E51+E52</f>
        <v>3</v>
      </c>
      <c r="F10" s="4">
        <f>F20+F25+F51+F52</f>
        <v>1</v>
      </c>
      <c r="G10" s="4">
        <f>G20+G25+G51+G52</f>
        <v>0</v>
      </c>
      <c r="H10" s="4">
        <f>H20+H25+H51+H52</f>
        <v>18</v>
      </c>
      <c r="I10" s="4">
        <f>I20+I25+I51+I52</f>
        <v>8</v>
      </c>
      <c r="K10" s="14" t="s">
        <v>78</v>
      </c>
      <c r="L10" s="14"/>
      <c r="M10" s="4"/>
      <c r="N10" s="4"/>
      <c r="O10" s="4"/>
      <c r="P10" s="4"/>
      <c r="Q10" s="4"/>
      <c r="S10" s="14" t="s">
        <v>78</v>
      </c>
      <c r="T10" s="14"/>
      <c r="U10" s="4"/>
      <c r="V10" s="4"/>
      <c r="W10" s="4"/>
      <c r="X10" s="4"/>
      <c r="Y10" s="4"/>
      <c r="AA10" s="14" t="s">
        <v>78</v>
      </c>
      <c r="AB10" s="14"/>
      <c r="AC10" s="4">
        <f>AC17</f>
        <v>0</v>
      </c>
      <c r="AD10" s="4">
        <f>AD17</f>
        <v>0</v>
      </c>
      <c r="AE10" s="4">
        <f>AE17</f>
        <v>1</v>
      </c>
      <c r="AF10" s="4">
        <f>AF17</f>
        <v>4</v>
      </c>
      <c r="AG10" s="4">
        <f>AG17</f>
        <v>4</v>
      </c>
    </row>
    <row r="11" spans="1:33" ht="12" customHeight="1">
      <c r="A11" s="14" t="s">
        <v>79</v>
      </c>
      <c r="B11" s="14"/>
      <c r="C11" s="14"/>
      <c r="D11" s="14"/>
      <c r="E11" s="4">
        <f>E21+E22+E23+E24+E30+E48+E49+E50+E53+E54+E55+E56+E70</f>
        <v>9</v>
      </c>
      <c r="F11" s="4">
        <f>F21+F22+F23+F24+F30+F48+F49+F50+F53+F54+F55+F56+F69+F71</f>
        <v>6</v>
      </c>
      <c r="G11" s="4">
        <f>G21+G22+G23+G24+G30+G48+G49+G50+G53+G54+G55+G56</f>
        <v>0</v>
      </c>
      <c r="H11" s="4">
        <f>H21+H22+H23+H24+H30+H48+H49+H50+H53+H54+H55+H56+H69+H70+H71</f>
        <v>43</v>
      </c>
      <c r="I11" s="4">
        <f>I21+I22+I23+I24+I30+I48+I49+I50+I53+I54+I55+I56+I69+I70+I71</f>
        <v>29</v>
      </c>
      <c r="K11" s="14" t="s">
        <v>79</v>
      </c>
      <c r="L11" s="14"/>
      <c r="M11" s="4">
        <f>M17+M21</f>
        <v>2</v>
      </c>
      <c r="N11" s="4">
        <f>N17+N21</f>
        <v>0</v>
      </c>
      <c r="O11" s="4">
        <f>O17+O21</f>
        <v>0</v>
      </c>
      <c r="P11" s="4">
        <f>P17+P21</f>
        <v>11</v>
      </c>
      <c r="Q11" s="4">
        <f>Q17+Q21</f>
        <v>5</v>
      </c>
      <c r="S11" s="14" t="s">
        <v>79</v>
      </c>
      <c r="T11" s="14"/>
      <c r="U11" s="4"/>
      <c r="V11" s="4"/>
      <c r="W11" s="4"/>
      <c r="X11" s="4"/>
      <c r="Y11" s="4"/>
      <c r="AA11" s="14" t="s">
        <v>79</v>
      </c>
      <c r="AB11" s="14"/>
      <c r="AC11" s="4"/>
      <c r="AD11" s="4"/>
      <c r="AE11" s="4"/>
      <c r="AF11" s="4"/>
      <c r="AG11" s="4"/>
    </row>
    <row r="12" spans="1:33" ht="12" customHeight="1">
      <c r="A12" s="14" t="s">
        <v>80</v>
      </c>
      <c r="B12" s="14"/>
      <c r="C12" s="14"/>
      <c r="D12" s="14"/>
      <c r="E12" s="4">
        <f>E61+E62+E63+E64+E65</f>
        <v>3</v>
      </c>
      <c r="F12" s="4">
        <f>F61+F62+F63+F64+F65</f>
        <v>2</v>
      </c>
      <c r="G12" s="4">
        <f>G61+G62+G63+G64+G65</f>
        <v>0</v>
      </c>
      <c r="H12" s="4">
        <f>H61+H62+H63+H64+H65</f>
        <v>14</v>
      </c>
      <c r="I12" s="4">
        <f>I61+I62+I63+I64+I65</f>
        <v>10</v>
      </c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33</v>
      </c>
      <c r="B14" s="13"/>
      <c r="C14" s="13"/>
      <c r="D14" s="13"/>
      <c r="E14" s="13"/>
      <c r="F14" s="13"/>
      <c r="G14" s="13"/>
      <c r="H14" s="13"/>
      <c r="I14" s="13"/>
      <c r="K14" s="13" t="s">
        <v>34</v>
      </c>
      <c r="L14" s="13"/>
      <c r="M14" s="13"/>
      <c r="N14" s="13"/>
      <c r="O14" s="13"/>
      <c r="P14" s="13"/>
      <c r="Q14" s="13"/>
      <c r="S14" s="13" t="s">
        <v>35</v>
      </c>
      <c r="T14" s="13"/>
      <c r="U14" s="13"/>
      <c r="V14" s="13"/>
      <c r="W14" s="13"/>
      <c r="X14" s="13"/>
      <c r="Y14" s="13"/>
      <c r="AA14" s="13" t="s">
        <v>32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4" ht="12" customHeight="1">
      <c r="A16" s="6">
        <v>1985</v>
      </c>
      <c r="B16" s="6">
        <v>1</v>
      </c>
      <c r="C16" s="12" t="s">
        <v>52</v>
      </c>
      <c r="D16" s="1" t="s">
        <v>83</v>
      </c>
      <c r="F16" s="1">
        <v>1</v>
      </c>
      <c r="H16" s="1">
        <v>6</v>
      </c>
      <c r="I16" s="1">
        <v>7</v>
      </c>
      <c r="K16" s="6">
        <v>1990</v>
      </c>
      <c r="L16" s="1" t="s">
        <v>69</v>
      </c>
      <c r="N16" s="1">
        <v>1</v>
      </c>
      <c r="P16" s="1">
        <v>4</v>
      </c>
      <c r="Q16" s="1">
        <v>5</v>
      </c>
      <c r="R16" s="1" t="s">
        <v>87</v>
      </c>
      <c r="S16" s="6">
        <v>1992</v>
      </c>
      <c r="T16" s="1" t="s">
        <v>74</v>
      </c>
      <c r="V16" s="1">
        <v>1</v>
      </c>
      <c r="X16" s="1">
        <v>1</v>
      </c>
      <c r="Y16" s="1">
        <v>4</v>
      </c>
      <c r="AA16" s="6">
        <v>1993</v>
      </c>
      <c r="AB16" s="1" t="s">
        <v>83</v>
      </c>
      <c r="AD16" s="1">
        <v>1</v>
      </c>
      <c r="AF16" s="1">
        <v>4</v>
      </c>
      <c r="AG16" s="1">
        <v>5</v>
      </c>
      <c r="AH16" s="1" t="s">
        <v>87</v>
      </c>
    </row>
    <row r="17" spans="1:33" ht="12" customHeight="1">
      <c r="A17" s="6">
        <v>1985</v>
      </c>
      <c r="B17" s="6">
        <v>2</v>
      </c>
      <c r="C17" s="12" t="s">
        <v>52</v>
      </c>
      <c r="D17" s="1" t="s">
        <v>83</v>
      </c>
      <c r="E17" s="1">
        <v>1</v>
      </c>
      <c r="H17" s="1">
        <v>8</v>
      </c>
      <c r="I17" s="1">
        <v>4</v>
      </c>
      <c r="K17" s="6">
        <v>1992</v>
      </c>
      <c r="L17" s="1" t="s">
        <v>79</v>
      </c>
      <c r="M17" s="1">
        <v>1</v>
      </c>
      <c r="P17" s="1">
        <v>5</v>
      </c>
      <c r="Q17" s="1">
        <v>3</v>
      </c>
      <c r="S17" s="6">
        <v>1997</v>
      </c>
      <c r="T17" s="1" t="s">
        <v>84</v>
      </c>
      <c r="V17" s="1">
        <v>1</v>
      </c>
      <c r="X17" s="1">
        <v>2</v>
      </c>
      <c r="Y17" s="1">
        <v>4</v>
      </c>
      <c r="AA17" s="6">
        <v>1994</v>
      </c>
      <c r="AB17" s="1" t="s">
        <v>78</v>
      </c>
      <c r="AE17" s="1">
        <v>1</v>
      </c>
      <c r="AF17" s="1">
        <v>4</v>
      </c>
      <c r="AG17" s="1">
        <v>4</v>
      </c>
    </row>
    <row r="18" spans="1:26" ht="12" customHeight="1">
      <c r="A18" s="6">
        <v>1986</v>
      </c>
      <c r="B18" s="6">
        <v>1</v>
      </c>
      <c r="C18" s="12" t="s">
        <v>51</v>
      </c>
      <c r="D18" s="1" t="s">
        <v>84</v>
      </c>
      <c r="G18" s="1">
        <v>1</v>
      </c>
      <c r="H18" s="1">
        <v>1</v>
      </c>
      <c r="I18" s="1">
        <v>1</v>
      </c>
      <c r="K18" s="6">
        <v>1993</v>
      </c>
      <c r="L18" s="1" t="s">
        <v>84</v>
      </c>
      <c r="N18" s="1">
        <v>1</v>
      </c>
      <c r="P18" s="1">
        <v>0</v>
      </c>
      <c r="Q18" s="1">
        <v>2</v>
      </c>
      <c r="S18" s="6">
        <v>1999</v>
      </c>
      <c r="T18" s="1" t="s">
        <v>69</v>
      </c>
      <c r="V18" s="1">
        <v>1</v>
      </c>
      <c r="X18" s="1">
        <v>4</v>
      </c>
      <c r="Y18" s="1">
        <v>5</v>
      </c>
      <c r="Z18" s="1" t="s">
        <v>87</v>
      </c>
    </row>
    <row r="19" spans="1:25" ht="12" customHeight="1">
      <c r="A19" s="6">
        <v>1986</v>
      </c>
      <c r="B19" s="6">
        <v>2</v>
      </c>
      <c r="C19" s="12" t="s">
        <v>51</v>
      </c>
      <c r="D19" s="1" t="s">
        <v>84</v>
      </c>
      <c r="F19" s="1">
        <v>1</v>
      </c>
      <c r="H19" s="1">
        <v>3</v>
      </c>
      <c r="I19" s="1">
        <v>4</v>
      </c>
      <c r="K19" s="6">
        <v>1994</v>
      </c>
      <c r="L19" s="1" t="s">
        <v>83</v>
      </c>
      <c r="N19" s="1">
        <v>1</v>
      </c>
      <c r="P19" s="1">
        <v>2</v>
      </c>
      <c r="Q19" s="1">
        <v>4</v>
      </c>
      <c r="S19" s="6">
        <v>2002</v>
      </c>
      <c r="T19" s="1" t="s">
        <v>74</v>
      </c>
      <c r="U19" s="1">
        <v>1</v>
      </c>
      <c r="X19" s="1">
        <v>3</v>
      </c>
      <c r="Y19" s="1">
        <v>1</v>
      </c>
    </row>
    <row r="20" spans="1:26" ht="12" customHeight="1">
      <c r="A20" s="6">
        <v>1989</v>
      </c>
      <c r="C20" s="12" t="s">
        <v>51</v>
      </c>
      <c r="D20" s="1" t="s">
        <v>78</v>
      </c>
      <c r="F20" s="1">
        <v>1</v>
      </c>
      <c r="H20" s="1">
        <v>4</v>
      </c>
      <c r="I20" s="1">
        <v>5</v>
      </c>
      <c r="J20" s="1" t="s">
        <v>87</v>
      </c>
      <c r="K20" s="6">
        <v>1997</v>
      </c>
      <c r="L20" s="1" t="s">
        <v>69</v>
      </c>
      <c r="M20" s="1">
        <v>1</v>
      </c>
      <c r="P20" s="1">
        <v>4</v>
      </c>
      <c r="Q20" s="1">
        <v>0</v>
      </c>
      <c r="S20" s="6">
        <v>2003</v>
      </c>
      <c r="T20" s="1" t="s">
        <v>84</v>
      </c>
      <c r="U20" s="1">
        <v>1</v>
      </c>
      <c r="X20" s="1">
        <v>1</v>
      </c>
      <c r="Y20" s="1">
        <v>0</v>
      </c>
      <c r="Z20" s="1" t="s">
        <v>87</v>
      </c>
    </row>
    <row r="21" spans="1:25" ht="12" customHeight="1">
      <c r="A21" s="6">
        <v>1990</v>
      </c>
      <c r="B21" s="6">
        <v>1</v>
      </c>
      <c r="C21" s="12" t="s">
        <v>51</v>
      </c>
      <c r="D21" s="1" t="s">
        <v>79</v>
      </c>
      <c r="F21" s="1">
        <v>1</v>
      </c>
      <c r="H21" s="1">
        <v>1</v>
      </c>
      <c r="I21" s="1">
        <v>5</v>
      </c>
      <c r="K21" s="6">
        <v>1999</v>
      </c>
      <c r="L21" s="1" t="s">
        <v>79</v>
      </c>
      <c r="M21" s="1">
        <v>1</v>
      </c>
      <c r="P21" s="1">
        <v>6</v>
      </c>
      <c r="Q21" s="1">
        <v>2</v>
      </c>
      <c r="S21" s="6">
        <v>2005</v>
      </c>
      <c r="T21" s="1" t="s">
        <v>69</v>
      </c>
      <c r="V21" s="1">
        <v>1</v>
      </c>
      <c r="X21" s="1">
        <v>1</v>
      </c>
      <c r="Y21" s="1">
        <v>3</v>
      </c>
    </row>
    <row r="22" spans="1:25" ht="12" customHeight="1">
      <c r="A22" s="6">
        <v>1990</v>
      </c>
      <c r="B22" s="6">
        <v>2</v>
      </c>
      <c r="C22" s="12" t="s">
        <v>51</v>
      </c>
      <c r="D22" s="1" t="s">
        <v>79</v>
      </c>
      <c r="E22" s="1">
        <v>1</v>
      </c>
      <c r="H22" s="1">
        <v>2</v>
      </c>
      <c r="I22" s="1">
        <v>0</v>
      </c>
      <c r="K22" s="6">
        <v>2000</v>
      </c>
      <c r="L22" s="1" t="s">
        <v>69</v>
      </c>
      <c r="N22" s="1">
        <v>1</v>
      </c>
      <c r="P22" s="1">
        <v>1</v>
      </c>
      <c r="Q22" s="1">
        <v>2</v>
      </c>
      <c r="S22" s="6">
        <v>2007</v>
      </c>
      <c r="T22" s="1" t="s">
        <v>69</v>
      </c>
      <c r="V22" s="1">
        <v>1</v>
      </c>
      <c r="X22" s="1">
        <v>2</v>
      </c>
      <c r="Y22" s="1">
        <v>5</v>
      </c>
    </row>
    <row r="23" spans="1:17" ht="12" customHeight="1">
      <c r="A23" s="6">
        <v>1990</v>
      </c>
      <c r="B23" s="6">
        <v>3</v>
      </c>
      <c r="C23" s="12" t="s">
        <v>51</v>
      </c>
      <c r="D23" s="1" t="s">
        <v>79</v>
      </c>
      <c r="E23" s="1">
        <v>1</v>
      </c>
      <c r="H23" s="1">
        <v>7</v>
      </c>
      <c r="I23" s="1">
        <v>4</v>
      </c>
      <c r="K23" s="6">
        <v>2002</v>
      </c>
      <c r="L23" s="1" t="s">
        <v>83</v>
      </c>
      <c r="M23" s="1">
        <v>1</v>
      </c>
      <c r="P23" s="1">
        <v>4</v>
      </c>
      <c r="Q23" s="1">
        <v>3</v>
      </c>
    </row>
    <row r="24" spans="1:17" ht="12" customHeight="1">
      <c r="A24" s="6">
        <v>1991</v>
      </c>
      <c r="C24" s="12" t="s">
        <v>51</v>
      </c>
      <c r="D24" s="1" t="s">
        <v>79</v>
      </c>
      <c r="F24" s="1">
        <v>1</v>
      </c>
      <c r="H24" s="1">
        <v>1</v>
      </c>
      <c r="I24" s="1">
        <v>4</v>
      </c>
      <c r="K24" s="6">
        <v>2003</v>
      </c>
      <c r="L24" s="1" t="s">
        <v>75</v>
      </c>
      <c r="M24" s="1">
        <v>1</v>
      </c>
      <c r="P24" s="1">
        <v>5</v>
      </c>
      <c r="Q24" s="1">
        <v>4</v>
      </c>
    </row>
    <row r="25" spans="1:17" ht="12" customHeight="1">
      <c r="A25" s="6">
        <v>1992</v>
      </c>
      <c r="C25" s="12" t="s">
        <v>52</v>
      </c>
      <c r="D25" s="1" t="s">
        <v>78</v>
      </c>
      <c r="E25" s="1">
        <v>1</v>
      </c>
      <c r="H25" s="1">
        <v>4</v>
      </c>
      <c r="I25" s="1">
        <v>2</v>
      </c>
      <c r="K25" s="6">
        <v>2004</v>
      </c>
      <c r="L25" s="1" t="s">
        <v>75</v>
      </c>
      <c r="N25" s="1">
        <v>1</v>
      </c>
      <c r="P25" s="1">
        <v>2</v>
      </c>
      <c r="Q25" s="1">
        <v>5</v>
      </c>
    </row>
    <row r="26" spans="1:17" ht="12" customHeight="1">
      <c r="A26" s="6">
        <v>1993</v>
      </c>
      <c r="B26" s="6">
        <v>1</v>
      </c>
      <c r="C26" s="12" t="s">
        <v>52</v>
      </c>
      <c r="D26" s="1" t="s">
        <v>76</v>
      </c>
      <c r="E26" s="1">
        <v>1</v>
      </c>
      <c r="H26" s="1">
        <v>5</v>
      </c>
      <c r="I26" s="1">
        <v>3</v>
      </c>
      <c r="K26" s="6">
        <v>2005</v>
      </c>
      <c r="L26" s="1" t="s">
        <v>84</v>
      </c>
      <c r="M26" s="1">
        <v>1</v>
      </c>
      <c r="P26" s="1">
        <v>5</v>
      </c>
      <c r="Q26" s="1">
        <v>2</v>
      </c>
    </row>
    <row r="27" spans="1:17" ht="12" customHeight="1">
      <c r="A27" s="6">
        <v>1993</v>
      </c>
      <c r="B27" s="6">
        <v>2</v>
      </c>
      <c r="C27" s="12" t="s">
        <v>52</v>
      </c>
      <c r="D27" s="1" t="s">
        <v>76</v>
      </c>
      <c r="E27" s="1">
        <v>1</v>
      </c>
      <c r="H27" s="1">
        <v>9</v>
      </c>
      <c r="I27" s="1">
        <v>2</v>
      </c>
      <c r="K27" s="6">
        <v>2006</v>
      </c>
      <c r="L27" s="1" t="s">
        <v>84</v>
      </c>
      <c r="N27" s="1">
        <v>1</v>
      </c>
      <c r="P27" s="1">
        <v>2</v>
      </c>
      <c r="Q27" s="1">
        <v>9</v>
      </c>
    </row>
    <row r="28" spans="1:18" ht="12" customHeight="1">
      <c r="A28" s="6">
        <v>1994</v>
      </c>
      <c r="B28" s="6">
        <v>1</v>
      </c>
      <c r="C28" s="12" t="s">
        <v>52</v>
      </c>
      <c r="D28" s="1" t="s">
        <v>69</v>
      </c>
      <c r="E28" s="1">
        <v>1</v>
      </c>
      <c r="H28" s="1">
        <v>4</v>
      </c>
      <c r="I28" s="1">
        <v>1</v>
      </c>
      <c r="K28" s="6">
        <v>2007</v>
      </c>
      <c r="L28" s="1" t="s">
        <v>75</v>
      </c>
      <c r="M28" s="1">
        <v>1</v>
      </c>
      <c r="P28" s="1">
        <v>3</v>
      </c>
      <c r="Q28" s="1">
        <v>2</v>
      </c>
      <c r="R28" s="1" t="s">
        <v>88</v>
      </c>
    </row>
    <row r="29" spans="1:18" ht="12" customHeight="1">
      <c r="A29" s="6">
        <v>1994</v>
      </c>
      <c r="B29" s="6">
        <v>2</v>
      </c>
      <c r="C29" s="12" t="s">
        <v>52</v>
      </c>
      <c r="D29" s="1" t="s">
        <v>69</v>
      </c>
      <c r="E29" s="1">
        <v>1</v>
      </c>
      <c r="H29" s="1">
        <v>6</v>
      </c>
      <c r="I29" s="1">
        <v>5</v>
      </c>
      <c r="J29" s="1" t="s">
        <v>87</v>
      </c>
      <c r="K29" s="6">
        <v>2008</v>
      </c>
      <c r="L29" s="1" t="s">
        <v>69</v>
      </c>
      <c r="N29" s="1">
        <v>1</v>
      </c>
      <c r="P29" s="1">
        <v>4</v>
      </c>
      <c r="Q29" s="1">
        <v>5</v>
      </c>
      <c r="R29" s="1" t="s">
        <v>89</v>
      </c>
    </row>
    <row r="30" spans="1:17" ht="12" customHeight="1">
      <c r="A30" s="6">
        <v>1995</v>
      </c>
      <c r="C30" s="12" t="s">
        <v>52</v>
      </c>
      <c r="D30" s="1" t="s">
        <v>79</v>
      </c>
      <c r="F30" s="1">
        <v>1</v>
      </c>
      <c r="H30" s="1">
        <v>2</v>
      </c>
      <c r="I30" s="1">
        <v>3</v>
      </c>
      <c r="K30" s="6">
        <v>2011</v>
      </c>
      <c r="L30" s="1" t="s">
        <v>76</v>
      </c>
      <c r="N30" s="1">
        <v>1</v>
      </c>
      <c r="P30" s="1">
        <v>1</v>
      </c>
      <c r="Q30" s="1">
        <v>4</v>
      </c>
    </row>
    <row r="31" spans="1:9" ht="12" customHeight="1">
      <c r="A31" s="6">
        <v>1996</v>
      </c>
      <c r="B31" s="6">
        <v>1</v>
      </c>
      <c r="C31" s="12" t="s">
        <v>51</v>
      </c>
      <c r="D31" s="1" t="s">
        <v>74</v>
      </c>
      <c r="F31" s="1">
        <v>1</v>
      </c>
      <c r="H31" s="1">
        <v>2</v>
      </c>
      <c r="I31" s="1">
        <v>4</v>
      </c>
    </row>
    <row r="32" spans="1:9" ht="12" customHeight="1">
      <c r="A32" s="6">
        <v>1996</v>
      </c>
      <c r="B32" s="6">
        <v>2</v>
      </c>
      <c r="C32" s="12" t="s">
        <v>51</v>
      </c>
      <c r="D32" s="1" t="s">
        <v>74</v>
      </c>
      <c r="F32" s="1">
        <v>1</v>
      </c>
      <c r="H32" s="1">
        <v>4</v>
      </c>
      <c r="I32" s="1">
        <v>8</v>
      </c>
    </row>
    <row r="33" spans="1:9" ht="12" customHeight="1">
      <c r="A33" s="6">
        <v>1997</v>
      </c>
      <c r="B33" s="6">
        <v>1</v>
      </c>
      <c r="C33" s="12" t="s">
        <v>52</v>
      </c>
      <c r="D33" s="1" t="s">
        <v>75</v>
      </c>
      <c r="E33" s="1">
        <v>1</v>
      </c>
      <c r="H33" s="1">
        <v>5</v>
      </c>
      <c r="I33" s="1">
        <v>1</v>
      </c>
    </row>
    <row r="34" spans="1:9" ht="12" customHeight="1">
      <c r="A34" s="6">
        <v>1997</v>
      </c>
      <c r="B34" s="6">
        <v>2</v>
      </c>
      <c r="C34" s="12" t="s">
        <v>52</v>
      </c>
      <c r="D34" s="1" t="s">
        <v>75</v>
      </c>
      <c r="E34" s="1">
        <v>1</v>
      </c>
      <c r="H34" s="1">
        <v>8</v>
      </c>
      <c r="I34" s="1">
        <v>2</v>
      </c>
    </row>
    <row r="35" spans="1:10" ht="12" customHeight="1">
      <c r="A35" s="6">
        <v>1998</v>
      </c>
      <c r="B35" s="6">
        <v>1</v>
      </c>
      <c r="C35" s="12" t="s">
        <v>52</v>
      </c>
      <c r="D35" s="1" t="s">
        <v>74</v>
      </c>
      <c r="F35" s="1">
        <v>1</v>
      </c>
      <c r="H35" s="1">
        <v>2</v>
      </c>
      <c r="I35" s="1">
        <v>3</v>
      </c>
      <c r="J35" s="1" t="s">
        <v>88</v>
      </c>
    </row>
    <row r="36" spans="1:9" ht="12" customHeight="1">
      <c r="A36" s="6">
        <v>1998</v>
      </c>
      <c r="B36" s="6">
        <v>2</v>
      </c>
      <c r="C36" s="12" t="s">
        <v>52</v>
      </c>
      <c r="D36" s="1" t="s">
        <v>74</v>
      </c>
      <c r="F36" s="1">
        <v>1</v>
      </c>
      <c r="H36" s="1">
        <v>3</v>
      </c>
      <c r="I36" s="1">
        <v>5</v>
      </c>
    </row>
    <row r="37" spans="1:9" ht="12" customHeight="1">
      <c r="A37" s="6">
        <v>1999</v>
      </c>
      <c r="B37" s="6">
        <v>1</v>
      </c>
      <c r="C37" s="12" t="s">
        <v>52</v>
      </c>
      <c r="D37" s="1" t="s">
        <v>76</v>
      </c>
      <c r="E37" s="1">
        <v>1</v>
      </c>
      <c r="H37" s="1">
        <v>3</v>
      </c>
      <c r="I37" s="1">
        <v>2</v>
      </c>
    </row>
    <row r="38" spans="1:9" ht="12" customHeight="1">
      <c r="A38" s="6">
        <v>1999</v>
      </c>
      <c r="B38" s="6">
        <v>2</v>
      </c>
      <c r="C38" s="12" t="s">
        <v>52</v>
      </c>
      <c r="D38" s="1" t="s">
        <v>76</v>
      </c>
      <c r="E38" s="1">
        <v>1</v>
      </c>
      <c r="H38" s="1">
        <v>5</v>
      </c>
      <c r="I38" s="1">
        <v>4</v>
      </c>
    </row>
    <row r="39" spans="1:9" ht="12" customHeight="1">
      <c r="A39" s="6">
        <v>2000</v>
      </c>
      <c r="B39" s="6">
        <v>1</v>
      </c>
      <c r="C39" s="12" t="s">
        <v>52</v>
      </c>
      <c r="D39" s="1" t="s">
        <v>76</v>
      </c>
      <c r="E39" s="1">
        <v>1</v>
      </c>
      <c r="H39" s="1">
        <v>5</v>
      </c>
      <c r="I39" s="1">
        <v>2</v>
      </c>
    </row>
    <row r="40" spans="1:10" ht="12" customHeight="1">
      <c r="A40" s="6">
        <v>2000</v>
      </c>
      <c r="B40" s="6">
        <v>2</v>
      </c>
      <c r="C40" s="12" t="s">
        <v>52</v>
      </c>
      <c r="D40" s="1" t="s">
        <v>76</v>
      </c>
      <c r="E40" s="1">
        <v>1</v>
      </c>
      <c r="H40" s="1">
        <v>3</v>
      </c>
      <c r="I40" s="1">
        <v>2</v>
      </c>
      <c r="J40" s="1" t="s">
        <v>87</v>
      </c>
    </row>
    <row r="41" spans="1:9" ht="12" customHeight="1">
      <c r="A41" s="6">
        <v>2001</v>
      </c>
      <c r="B41" s="6">
        <v>1</v>
      </c>
      <c r="C41" s="12" t="s">
        <v>52</v>
      </c>
      <c r="D41" s="1" t="s">
        <v>83</v>
      </c>
      <c r="E41" s="1">
        <v>1</v>
      </c>
      <c r="H41" s="1">
        <v>4</v>
      </c>
      <c r="I41" s="1">
        <v>2</v>
      </c>
    </row>
    <row r="42" spans="1:9" ht="12" customHeight="1">
      <c r="A42" s="6">
        <v>2001</v>
      </c>
      <c r="B42" s="6">
        <v>2</v>
      </c>
      <c r="C42" s="12" t="s">
        <v>52</v>
      </c>
      <c r="D42" s="1" t="s">
        <v>83</v>
      </c>
      <c r="F42" s="1">
        <v>1</v>
      </c>
      <c r="H42" s="1">
        <v>1</v>
      </c>
      <c r="I42" s="1">
        <v>2</v>
      </c>
    </row>
    <row r="43" spans="1:9" ht="12" customHeight="1">
      <c r="A43" s="6">
        <v>2001</v>
      </c>
      <c r="B43" s="6">
        <v>3</v>
      </c>
      <c r="C43" s="12" t="s">
        <v>52</v>
      </c>
      <c r="D43" s="1" t="s">
        <v>83</v>
      </c>
      <c r="F43" s="1">
        <v>1</v>
      </c>
      <c r="H43" s="1">
        <v>1</v>
      </c>
      <c r="I43" s="1">
        <v>2</v>
      </c>
    </row>
    <row r="44" spans="1:9" ht="12" customHeight="1">
      <c r="A44" s="6">
        <v>2002</v>
      </c>
      <c r="B44" s="6">
        <v>1</v>
      </c>
      <c r="C44" s="12" t="s">
        <v>52</v>
      </c>
      <c r="D44" s="1" t="s">
        <v>76</v>
      </c>
      <c r="E44" s="1">
        <v>1</v>
      </c>
      <c r="H44" s="1">
        <v>6</v>
      </c>
      <c r="I44" s="1">
        <v>2</v>
      </c>
    </row>
    <row r="45" spans="1:10" ht="12" customHeight="1">
      <c r="A45" s="6">
        <v>2002</v>
      </c>
      <c r="B45" s="6">
        <v>2</v>
      </c>
      <c r="C45" s="12" t="s">
        <v>52</v>
      </c>
      <c r="D45" s="1" t="s">
        <v>76</v>
      </c>
      <c r="E45" s="1">
        <v>1</v>
      </c>
      <c r="H45" s="1">
        <v>5</v>
      </c>
      <c r="I45" s="1">
        <v>4</v>
      </c>
      <c r="J45" s="1" t="s">
        <v>87</v>
      </c>
    </row>
    <row r="46" spans="1:9" ht="12" customHeight="1">
      <c r="A46" s="6">
        <v>2003</v>
      </c>
      <c r="B46" s="6">
        <v>1</v>
      </c>
      <c r="C46" s="12" t="s">
        <v>52</v>
      </c>
      <c r="D46" s="1" t="s">
        <v>83</v>
      </c>
      <c r="E46" s="1">
        <v>1</v>
      </c>
      <c r="H46" s="1">
        <v>8</v>
      </c>
      <c r="I46" s="1">
        <v>4</v>
      </c>
    </row>
    <row r="47" spans="1:9" ht="12" customHeight="1">
      <c r="A47" s="6">
        <v>2003</v>
      </c>
      <c r="B47" s="6">
        <v>2</v>
      </c>
      <c r="C47" s="12" t="s">
        <v>52</v>
      </c>
      <c r="D47" s="1" t="s">
        <v>83</v>
      </c>
      <c r="E47" s="1">
        <v>1</v>
      </c>
      <c r="H47" s="1">
        <v>8</v>
      </c>
      <c r="I47" s="1">
        <v>4</v>
      </c>
    </row>
    <row r="48" spans="1:9" ht="12" customHeight="1">
      <c r="A48" s="6">
        <v>2004</v>
      </c>
      <c r="B48" s="6">
        <v>1</v>
      </c>
      <c r="C48" s="12" t="s">
        <v>52</v>
      </c>
      <c r="D48" s="1" t="s">
        <v>79</v>
      </c>
      <c r="E48" s="1">
        <v>1</v>
      </c>
      <c r="H48" s="1">
        <v>2</v>
      </c>
      <c r="I48" s="1">
        <v>1</v>
      </c>
    </row>
    <row r="49" spans="1:10" ht="12" customHeight="1">
      <c r="A49" s="6">
        <v>2004</v>
      </c>
      <c r="B49" s="6">
        <v>2</v>
      </c>
      <c r="C49" s="12" t="s">
        <v>52</v>
      </c>
      <c r="D49" s="1" t="s">
        <v>79</v>
      </c>
      <c r="F49" s="1">
        <v>1</v>
      </c>
      <c r="H49" s="1">
        <v>3</v>
      </c>
      <c r="I49" s="1">
        <v>4</v>
      </c>
      <c r="J49" s="1" t="s">
        <v>87</v>
      </c>
    </row>
    <row r="50" spans="1:9" ht="12" customHeight="1">
      <c r="A50" s="6">
        <v>2004</v>
      </c>
      <c r="B50" s="6">
        <v>3</v>
      </c>
      <c r="C50" s="12" t="s">
        <v>52</v>
      </c>
      <c r="D50" s="1" t="s">
        <v>79</v>
      </c>
      <c r="E50" s="1">
        <v>1</v>
      </c>
      <c r="H50" s="1">
        <v>1</v>
      </c>
      <c r="I50" s="1">
        <v>0</v>
      </c>
    </row>
    <row r="51" spans="1:9" ht="12" customHeight="1">
      <c r="A51" s="6">
        <v>2005</v>
      </c>
      <c r="B51" s="6">
        <v>1</v>
      </c>
      <c r="C51" s="12" t="s">
        <v>52</v>
      </c>
      <c r="D51" s="1" t="s">
        <v>78</v>
      </c>
      <c r="E51" s="1">
        <v>1</v>
      </c>
      <c r="H51" s="1">
        <v>6</v>
      </c>
      <c r="I51" s="1">
        <v>1</v>
      </c>
    </row>
    <row r="52" spans="1:9" ht="12" customHeight="1">
      <c r="A52" s="6">
        <v>2005</v>
      </c>
      <c r="B52" s="6">
        <v>2</v>
      </c>
      <c r="C52" s="12" t="s">
        <v>52</v>
      </c>
      <c r="D52" s="1" t="s">
        <v>78</v>
      </c>
      <c r="E52" s="1">
        <v>1</v>
      </c>
      <c r="H52" s="1">
        <v>4</v>
      </c>
      <c r="I52" s="1">
        <v>0</v>
      </c>
    </row>
    <row r="53" spans="1:9" ht="12" customHeight="1">
      <c r="A53" s="6">
        <v>2006</v>
      </c>
      <c r="B53" s="6">
        <v>1</v>
      </c>
      <c r="C53" s="12" t="s">
        <v>52</v>
      </c>
      <c r="D53" s="1" t="s">
        <v>79</v>
      </c>
      <c r="E53" s="1">
        <v>1</v>
      </c>
      <c r="H53" s="1">
        <v>4</v>
      </c>
      <c r="I53" s="1">
        <v>0</v>
      </c>
    </row>
    <row r="54" spans="1:10" ht="12" customHeight="1">
      <c r="A54" s="6">
        <v>2006</v>
      </c>
      <c r="B54" s="6">
        <v>2</v>
      </c>
      <c r="C54" s="12" t="s">
        <v>52</v>
      </c>
      <c r="D54" s="1" t="s">
        <v>79</v>
      </c>
      <c r="E54" s="1">
        <v>1</v>
      </c>
      <c r="H54" s="1">
        <v>2</v>
      </c>
      <c r="I54" s="1">
        <v>1</v>
      </c>
      <c r="J54" s="1" t="s">
        <v>88</v>
      </c>
    </row>
    <row r="55" spans="1:9" ht="12" customHeight="1">
      <c r="A55" s="6">
        <v>2007</v>
      </c>
      <c r="B55" s="6">
        <v>1</v>
      </c>
      <c r="C55" s="12" t="s">
        <v>52</v>
      </c>
      <c r="D55" s="1" t="s">
        <v>79</v>
      </c>
      <c r="E55" s="1">
        <v>1</v>
      </c>
      <c r="H55" s="1">
        <v>4</v>
      </c>
      <c r="I55" s="1">
        <v>0</v>
      </c>
    </row>
    <row r="56" spans="1:9" ht="12" customHeight="1">
      <c r="A56" s="6">
        <v>2007</v>
      </c>
      <c r="B56" s="6">
        <v>2</v>
      </c>
      <c r="C56" s="12" t="s">
        <v>52</v>
      </c>
      <c r="D56" s="1" t="s">
        <v>79</v>
      </c>
      <c r="E56" s="1">
        <v>1</v>
      </c>
      <c r="H56" s="1">
        <v>6</v>
      </c>
      <c r="I56" s="1">
        <v>0</v>
      </c>
    </row>
    <row r="57" spans="1:9" ht="12" customHeight="1">
      <c r="A57" s="6">
        <v>2008</v>
      </c>
      <c r="B57" s="6">
        <v>1</v>
      </c>
      <c r="C57" s="12" t="s">
        <v>52</v>
      </c>
      <c r="D57" s="1" t="s">
        <v>75</v>
      </c>
      <c r="E57" s="1">
        <v>1</v>
      </c>
      <c r="H57" s="1">
        <v>4</v>
      </c>
      <c r="I57" s="1">
        <v>1</v>
      </c>
    </row>
    <row r="58" spans="1:9" ht="12" customHeight="1">
      <c r="A58" s="6">
        <v>2008</v>
      </c>
      <c r="B58" s="6">
        <v>2</v>
      </c>
      <c r="C58" s="12" t="s">
        <v>52</v>
      </c>
      <c r="D58" s="1" t="s">
        <v>75</v>
      </c>
      <c r="E58" s="1">
        <v>1</v>
      </c>
      <c r="H58" s="1">
        <v>7</v>
      </c>
      <c r="I58" s="1">
        <v>2</v>
      </c>
    </row>
    <row r="59" spans="1:9" ht="12" customHeight="1">
      <c r="A59" s="6">
        <v>2009</v>
      </c>
      <c r="B59" s="6">
        <v>1</v>
      </c>
      <c r="C59" s="12" t="s">
        <v>52</v>
      </c>
      <c r="D59" s="1" t="s">
        <v>69</v>
      </c>
      <c r="F59" s="1">
        <v>1</v>
      </c>
      <c r="H59" s="1">
        <v>3</v>
      </c>
      <c r="I59" s="1">
        <v>5</v>
      </c>
    </row>
    <row r="60" spans="1:9" ht="12" customHeight="1">
      <c r="A60" s="6">
        <v>2009</v>
      </c>
      <c r="B60" s="6">
        <v>2</v>
      </c>
      <c r="C60" s="12" t="s">
        <v>52</v>
      </c>
      <c r="D60" s="1" t="s">
        <v>69</v>
      </c>
      <c r="F60" s="1">
        <v>1</v>
      </c>
      <c r="H60" s="1">
        <v>0</v>
      </c>
      <c r="I60" s="1">
        <v>1</v>
      </c>
    </row>
    <row r="61" spans="1:9" ht="12" customHeight="1">
      <c r="A61" s="6">
        <v>2010</v>
      </c>
      <c r="B61" s="6">
        <v>1</v>
      </c>
      <c r="C61" s="12" t="s">
        <v>52</v>
      </c>
      <c r="D61" s="1" t="s">
        <v>80</v>
      </c>
      <c r="E61" s="1">
        <v>1</v>
      </c>
      <c r="H61" s="1">
        <v>7</v>
      </c>
      <c r="I61" s="1">
        <v>4</v>
      </c>
    </row>
    <row r="62" spans="1:9" ht="12" customHeight="1">
      <c r="A62" s="6">
        <v>2010</v>
      </c>
      <c r="B62" s="6">
        <v>2</v>
      </c>
      <c r="C62" s="12" t="s">
        <v>52</v>
      </c>
      <c r="D62" s="1" t="s">
        <v>80</v>
      </c>
      <c r="F62" s="1">
        <v>1</v>
      </c>
      <c r="H62" s="1">
        <v>0</v>
      </c>
      <c r="I62" s="1">
        <v>1</v>
      </c>
    </row>
    <row r="63" spans="1:9" ht="12" customHeight="1">
      <c r="A63" s="6">
        <v>2010</v>
      </c>
      <c r="B63" s="6">
        <v>3</v>
      </c>
      <c r="C63" s="12" t="s">
        <v>52</v>
      </c>
      <c r="D63" s="1" t="s">
        <v>80</v>
      </c>
      <c r="F63" s="1">
        <v>1</v>
      </c>
      <c r="H63" s="1">
        <v>0</v>
      </c>
      <c r="I63" s="1">
        <v>1</v>
      </c>
    </row>
    <row r="64" spans="1:9" ht="12" customHeight="1">
      <c r="A64" s="6">
        <v>2011</v>
      </c>
      <c r="B64" s="6">
        <v>1</v>
      </c>
      <c r="C64" s="12" t="s">
        <v>52</v>
      </c>
      <c r="D64" s="1" t="s">
        <v>80</v>
      </c>
      <c r="E64" s="1">
        <v>1</v>
      </c>
      <c r="H64" s="1">
        <v>3</v>
      </c>
      <c r="I64" s="1">
        <v>1</v>
      </c>
    </row>
    <row r="65" spans="1:9" ht="12" customHeight="1">
      <c r="A65" s="6">
        <v>2011</v>
      </c>
      <c r="B65" s="6">
        <v>2</v>
      </c>
      <c r="C65" s="12" t="s">
        <v>52</v>
      </c>
      <c r="D65" s="1" t="s">
        <v>80</v>
      </c>
      <c r="E65" s="1">
        <v>1</v>
      </c>
      <c r="H65" s="1">
        <v>4</v>
      </c>
      <c r="I65" s="1">
        <v>3</v>
      </c>
    </row>
    <row r="66" spans="1:10" ht="12" customHeight="1">
      <c r="A66" s="6">
        <v>2012</v>
      </c>
      <c r="B66" s="6">
        <v>1</v>
      </c>
      <c r="C66" s="12" t="s">
        <v>51</v>
      </c>
      <c r="D66" s="1" t="s">
        <v>84</v>
      </c>
      <c r="E66" s="1">
        <v>1</v>
      </c>
      <c r="H66" s="1">
        <v>3</v>
      </c>
      <c r="I66" s="1">
        <v>2</v>
      </c>
      <c r="J66" s="1" t="s">
        <v>88</v>
      </c>
    </row>
    <row r="67" spans="1:9" ht="12" customHeight="1">
      <c r="A67" s="6">
        <v>2012</v>
      </c>
      <c r="B67" s="6">
        <v>2</v>
      </c>
      <c r="C67" s="12" t="s">
        <v>51</v>
      </c>
      <c r="D67" s="1" t="s">
        <v>84</v>
      </c>
      <c r="F67" s="1">
        <v>1</v>
      </c>
      <c r="H67" s="1">
        <v>2</v>
      </c>
      <c r="I67" s="1">
        <v>4</v>
      </c>
    </row>
    <row r="68" spans="1:10" ht="12" customHeight="1">
      <c r="A68" s="6">
        <v>2012</v>
      </c>
      <c r="B68" s="6">
        <v>3</v>
      </c>
      <c r="C68" s="12" t="s">
        <v>51</v>
      </c>
      <c r="D68" s="1" t="s">
        <v>84</v>
      </c>
      <c r="F68" s="1">
        <v>1</v>
      </c>
      <c r="H68" s="1">
        <v>4</v>
      </c>
      <c r="I68" s="1">
        <v>5</v>
      </c>
      <c r="J68" s="1" t="s">
        <v>88</v>
      </c>
    </row>
    <row r="69" spans="1:9" ht="12" customHeight="1">
      <c r="A69" s="6">
        <v>2013</v>
      </c>
      <c r="B69" s="6">
        <v>1</v>
      </c>
      <c r="C69" s="12" t="s">
        <v>51</v>
      </c>
      <c r="D69" s="1" t="s">
        <v>79</v>
      </c>
      <c r="F69" s="1">
        <v>1</v>
      </c>
      <c r="H69" s="1">
        <v>2</v>
      </c>
      <c r="I69" s="1">
        <v>3</v>
      </c>
    </row>
    <row r="70" spans="1:9" ht="12" customHeight="1">
      <c r="A70" s="6">
        <v>2013</v>
      </c>
      <c r="B70" s="6">
        <v>2</v>
      </c>
      <c r="C70" s="12" t="s">
        <v>51</v>
      </c>
      <c r="D70" s="1" t="s">
        <v>79</v>
      </c>
      <c r="E70" s="1">
        <v>1</v>
      </c>
      <c r="H70" s="1">
        <v>4</v>
      </c>
      <c r="I70" s="1">
        <v>1</v>
      </c>
    </row>
    <row r="71" spans="1:9" ht="12" customHeight="1">
      <c r="A71" s="6">
        <v>2013</v>
      </c>
      <c r="B71" s="6">
        <v>3</v>
      </c>
      <c r="C71" s="12" t="s">
        <v>51</v>
      </c>
      <c r="D71" s="1" t="s">
        <v>79</v>
      </c>
      <c r="F71" s="1">
        <v>1</v>
      </c>
      <c r="H71" s="1">
        <v>2</v>
      </c>
      <c r="I71" s="1">
        <v>3</v>
      </c>
    </row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1">
      <pane ySplit="15" topLeftCell="BM1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4.28125" style="12" customWidth="1"/>
    <col min="4" max="4" width="14.7109375" style="1" customWidth="1"/>
    <col min="5" max="9" width="4.7109375" style="1" customWidth="1"/>
    <col min="10" max="10" width="3.7109375" style="1" customWidth="1"/>
    <col min="11" max="11" width="5.7109375" style="6" customWidth="1"/>
    <col min="12" max="12" width="14.7109375" style="1" customWidth="1"/>
    <col min="13" max="17" width="4.7109375" style="1" customWidth="1"/>
    <col min="18" max="18" width="3.7109375" style="1" customWidth="1"/>
    <col min="19" max="19" width="5.7109375" style="6" customWidth="1"/>
    <col min="20" max="20" width="14.7109375" style="1" customWidth="1"/>
    <col min="21" max="25" width="4.7109375" style="1" customWidth="1"/>
    <col min="26" max="26" width="3.7109375" style="1" customWidth="1"/>
    <col min="27" max="27" width="5.7109375" style="6" customWidth="1"/>
    <col min="28" max="28" width="14.7109375" style="1" customWidth="1"/>
    <col min="29" max="33" width="4.7109375" style="1" customWidth="1"/>
    <col min="34" max="34" width="3.7109375" style="1" customWidth="1"/>
    <col min="35" max="16384" width="9.140625" style="1" customWidth="1"/>
  </cols>
  <sheetData>
    <row r="1" spans="1:33" ht="12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K1" s="13" t="s">
        <v>37</v>
      </c>
      <c r="L1" s="13"/>
      <c r="M1" s="13"/>
      <c r="N1" s="13"/>
      <c r="O1" s="13"/>
      <c r="P1" s="13"/>
      <c r="Q1" s="13"/>
      <c r="S1" s="13" t="s">
        <v>38</v>
      </c>
      <c r="T1" s="13"/>
      <c r="U1" s="13"/>
      <c r="V1" s="13"/>
      <c r="W1" s="13"/>
      <c r="X1" s="13"/>
      <c r="Y1" s="13"/>
      <c r="AA1" s="13" t="s">
        <v>39</v>
      </c>
      <c r="AB1" s="13"/>
      <c r="AC1" s="13"/>
      <c r="AD1" s="13"/>
      <c r="AE1" s="13"/>
      <c r="AF1" s="13"/>
      <c r="AG1" s="13"/>
    </row>
    <row r="2" spans="1:33" ht="12" customHeight="1">
      <c r="A2" s="15"/>
      <c r="B2" s="15"/>
      <c r="C2" s="15"/>
      <c r="D2" s="15"/>
      <c r="E2" s="9" t="s">
        <v>70</v>
      </c>
      <c r="F2" s="9" t="s">
        <v>71</v>
      </c>
      <c r="G2" s="9" t="s">
        <v>72</v>
      </c>
      <c r="H2" s="9" t="s">
        <v>85</v>
      </c>
      <c r="I2" s="9" t="s">
        <v>86</v>
      </c>
      <c r="K2" s="15"/>
      <c r="L2" s="15"/>
      <c r="M2" s="9" t="s">
        <v>70</v>
      </c>
      <c r="N2" s="9" t="s">
        <v>71</v>
      </c>
      <c r="O2" s="9" t="s">
        <v>72</v>
      </c>
      <c r="P2" s="9" t="s">
        <v>85</v>
      </c>
      <c r="Q2" s="9" t="s">
        <v>86</v>
      </c>
      <c r="S2" s="15"/>
      <c r="T2" s="15"/>
      <c r="U2" s="9" t="s">
        <v>70</v>
      </c>
      <c r="V2" s="9" t="s">
        <v>71</v>
      </c>
      <c r="W2" s="9" t="s">
        <v>72</v>
      </c>
      <c r="X2" s="9" t="s">
        <v>85</v>
      </c>
      <c r="Y2" s="9" t="s">
        <v>86</v>
      </c>
      <c r="AA2" s="15"/>
      <c r="AB2" s="15"/>
      <c r="AC2" s="9" t="s">
        <v>70</v>
      </c>
      <c r="AD2" s="9" t="s">
        <v>71</v>
      </c>
      <c r="AE2" s="9" t="s">
        <v>72</v>
      </c>
      <c r="AF2" s="9" t="s">
        <v>85</v>
      </c>
      <c r="AG2" s="9" t="s">
        <v>86</v>
      </c>
    </row>
    <row r="3" spans="1:33" ht="12" customHeight="1">
      <c r="A3" s="16" t="s">
        <v>95</v>
      </c>
      <c r="B3" s="16"/>
      <c r="C3" s="16"/>
      <c r="D3" s="16"/>
      <c r="E3" s="8">
        <f>SUM(E4:E12)</f>
        <v>14</v>
      </c>
      <c r="F3" s="8">
        <f>SUM(F4:F12)</f>
        <v>29</v>
      </c>
      <c r="G3" s="8">
        <f>SUM(G4:G12)</f>
        <v>0</v>
      </c>
      <c r="H3" s="8">
        <f>SUM(H4:H12)</f>
        <v>103</v>
      </c>
      <c r="I3" s="8">
        <f>SUM(I4:I12)</f>
        <v>175</v>
      </c>
      <c r="K3" s="16" t="s">
        <v>96</v>
      </c>
      <c r="L3" s="16"/>
      <c r="M3" s="8">
        <f>SUM(M4:M12)</f>
        <v>1</v>
      </c>
      <c r="N3" s="8">
        <f>SUM(N4:N12)</f>
        <v>7</v>
      </c>
      <c r="O3" s="8">
        <f>SUM(O4:O12)</f>
        <v>0</v>
      </c>
      <c r="P3" s="8">
        <f>SUM(P4:P12)</f>
        <v>20</v>
      </c>
      <c r="Q3" s="8">
        <f>SUM(Q4:Q12)</f>
        <v>32</v>
      </c>
      <c r="S3" s="16" t="s">
        <v>97</v>
      </c>
      <c r="T3" s="16"/>
      <c r="U3" s="8">
        <f>SUM(U4:U12)</f>
        <v>1</v>
      </c>
      <c r="V3" s="8">
        <f>SUM(V4:V12)</f>
        <v>0</v>
      </c>
      <c r="W3" s="8">
        <f>SUM(W4:W12)</f>
        <v>0</v>
      </c>
      <c r="X3" s="8">
        <f>SUM(X4:X12)</f>
        <v>4</v>
      </c>
      <c r="Y3" s="8">
        <f>SUM(Y4:Y12)</f>
        <v>3</v>
      </c>
      <c r="AA3" s="16" t="s">
        <v>98</v>
      </c>
      <c r="AB3" s="16"/>
      <c r="AC3" s="8">
        <f>SUM(AC4:AC12)</f>
        <v>0</v>
      </c>
      <c r="AD3" s="8">
        <f>SUM(AD4:AD12)</f>
        <v>1</v>
      </c>
      <c r="AE3" s="8">
        <f>SUM(AE4:AE12)</f>
        <v>1</v>
      </c>
      <c r="AF3" s="8">
        <f>SUM(AF4:AF12)</f>
        <v>6</v>
      </c>
      <c r="AG3" s="8">
        <f>SUM(AG4:AG12)</f>
        <v>7</v>
      </c>
    </row>
    <row r="4" spans="1:33" ht="12" customHeight="1">
      <c r="A4" s="14" t="s">
        <v>69</v>
      </c>
      <c r="B4" s="14"/>
      <c r="C4" s="14"/>
      <c r="D4" s="14"/>
      <c r="E4" s="4">
        <f>E25+E39+E40+E48+E49</f>
        <v>1</v>
      </c>
      <c r="F4" s="4">
        <f>F25+F39+F40+F48+F49</f>
        <v>4</v>
      </c>
      <c r="G4" s="4">
        <f>G25+G39+G40+G48+G49</f>
        <v>0</v>
      </c>
      <c r="H4" s="4">
        <f>H25+H39+H40+H48+H49</f>
        <v>13</v>
      </c>
      <c r="I4" s="4">
        <f>I25+I39+I40+I48+I49</f>
        <v>26</v>
      </c>
      <c r="K4" s="14" t="s">
        <v>69</v>
      </c>
      <c r="L4" s="14"/>
      <c r="M4" s="4">
        <f>M16+M23</f>
        <v>0</v>
      </c>
      <c r="N4" s="4">
        <f>N16+N23</f>
        <v>2</v>
      </c>
      <c r="O4" s="4">
        <f>O16+O23</f>
        <v>0</v>
      </c>
      <c r="P4" s="4">
        <f>P16+P23</f>
        <v>7</v>
      </c>
      <c r="Q4" s="4">
        <f>Q16+Q23</f>
        <v>14</v>
      </c>
      <c r="S4" s="14" t="s">
        <v>69</v>
      </c>
      <c r="T4" s="14"/>
      <c r="U4" s="4"/>
      <c r="V4" s="4"/>
      <c r="W4" s="4"/>
      <c r="X4" s="4"/>
      <c r="Y4" s="4"/>
      <c r="AA4" s="14" t="s">
        <v>69</v>
      </c>
      <c r="AB4" s="14"/>
      <c r="AC4" s="4"/>
      <c r="AD4" s="4"/>
      <c r="AE4" s="4"/>
      <c r="AF4" s="4"/>
      <c r="AG4" s="4"/>
    </row>
    <row r="5" spans="1:33" ht="12" customHeight="1">
      <c r="A5" s="14" t="s">
        <v>84</v>
      </c>
      <c r="B5" s="14"/>
      <c r="C5" s="14"/>
      <c r="D5" s="14"/>
      <c r="E5" s="4">
        <f>E20+E22+E23+E24+E34+E35+E56+E57+E58</f>
        <v>4</v>
      </c>
      <c r="F5" s="4">
        <f>F20+F22+F23+F24+F34+F35+F56+F57+F58</f>
        <v>5</v>
      </c>
      <c r="G5" s="4">
        <f>G20+G22+G23+G24+G34+G35+G56+G57+G58</f>
        <v>0</v>
      </c>
      <c r="H5" s="4">
        <f>H20+H22+H23+H24+H34+H35+H56+H57+H58</f>
        <v>26</v>
      </c>
      <c r="I5" s="4">
        <f>I20+I22+I23+I24+I34+I35+I56+I57+I58</f>
        <v>39</v>
      </c>
      <c r="K5" s="14" t="s">
        <v>84</v>
      </c>
      <c r="L5" s="14"/>
      <c r="M5" s="4">
        <f>M21</f>
        <v>0</v>
      </c>
      <c r="N5" s="4">
        <f>N21</f>
        <v>1</v>
      </c>
      <c r="O5" s="4">
        <f>O21</f>
        <v>0</v>
      </c>
      <c r="P5" s="4">
        <f>P21</f>
        <v>2</v>
      </c>
      <c r="Q5" s="4">
        <f>Q21</f>
        <v>5</v>
      </c>
      <c r="S5" s="14" t="s">
        <v>84</v>
      </c>
      <c r="T5" s="14"/>
      <c r="U5" s="4"/>
      <c r="V5" s="4"/>
      <c r="W5" s="4"/>
      <c r="X5" s="4"/>
      <c r="Y5" s="4"/>
      <c r="AA5" s="14" t="s">
        <v>84</v>
      </c>
      <c r="AB5" s="14"/>
      <c r="AC5" s="4"/>
      <c r="AD5" s="4"/>
      <c r="AE5" s="4"/>
      <c r="AF5" s="4"/>
      <c r="AG5" s="4"/>
    </row>
    <row r="6" spans="1:33" ht="12" customHeight="1">
      <c r="A6" s="14" t="s">
        <v>74</v>
      </c>
      <c r="B6" s="14"/>
      <c r="C6" s="14"/>
      <c r="D6" s="14"/>
      <c r="E6" s="4">
        <f>E27+E28+E41+E42</f>
        <v>0</v>
      </c>
      <c r="F6" s="4">
        <f>F27+F28+F41+F42</f>
        <v>4</v>
      </c>
      <c r="G6" s="4">
        <f>G27+G28+G41+G42</f>
        <v>0</v>
      </c>
      <c r="H6" s="4">
        <f>H27+H28+H41+H42</f>
        <v>10</v>
      </c>
      <c r="I6" s="4">
        <f>I27+I28+I41+I42</f>
        <v>23</v>
      </c>
      <c r="K6" s="14" t="s">
        <v>74</v>
      </c>
      <c r="L6" s="14"/>
      <c r="M6" s="4">
        <f>M19+M20</f>
        <v>0</v>
      </c>
      <c r="N6" s="4">
        <f>N19+N20</f>
        <v>2</v>
      </c>
      <c r="O6" s="4">
        <f>O19+O20</f>
        <v>0</v>
      </c>
      <c r="P6" s="4">
        <f>P19+P20</f>
        <v>5</v>
      </c>
      <c r="Q6" s="4">
        <f>Q19+Q20</f>
        <v>7</v>
      </c>
      <c r="S6" s="14" t="s">
        <v>74</v>
      </c>
      <c r="T6" s="14"/>
      <c r="U6" s="4">
        <f>U16</f>
        <v>1</v>
      </c>
      <c r="V6" s="4">
        <f>V16</f>
        <v>0</v>
      </c>
      <c r="W6" s="4">
        <f>W16</f>
        <v>0</v>
      </c>
      <c r="X6" s="4">
        <f>X16</f>
        <v>4</v>
      </c>
      <c r="Y6" s="4">
        <f>Y16</f>
        <v>3</v>
      </c>
      <c r="AA6" s="14" t="s">
        <v>74</v>
      </c>
      <c r="AB6" s="14"/>
      <c r="AC6" s="4"/>
      <c r="AD6" s="4"/>
      <c r="AE6" s="4"/>
      <c r="AF6" s="4"/>
      <c r="AG6" s="4"/>
    </row>
    <row r="7" spans="1:33" ht="12" customHeight="1">
      <c r="A7" s="14" t="s">
        <v>75</v>
      </c>
      <c r="B7" s="14"/>
      <c r="C7" s="14"/>
      <c r="D7" s="14"/>
      <c r="E7" s="4">
        <f>E53+E54+E55</f>
        <v>2</v>
      </c>
      <c r="F7" s="4">
        <f>F53+F54+F55</f>
        <v>1</v>
      </c>
      <c r="G7" s="4">
        <f>G53+G54+G55</f>
        <v>0</v>
      </c>
      <c r="H7" s="4">
        <f>H53+H54+H55</f>
        <v>8</v>
      </c>
      <c r="I7" s="4">
        <f>I53+I54+I55</f>
        <v>5</v>
      </c>
      <c r="K7" s="14" t="s">
        <v>75</v>
      </c>
      <c r="L7" s="14"/>
      <c r="M7" s="4"/>
      <c r="N7" s="4"/>
      <c r="O7" s="4"/>
      <c r="P7" s="4"/>
      <c r="Q7" s="4"/>
      <c r="S7" s="14" t="s">
        <v>75</v>
      </c>
      <c r="T7" s="14"/>
      <c r="U7" s="4"/>
      <c r="V7" s="4"/>
      <c r="W7" s="4"/>
      <c r="X7" s="4"/>
      <c r="Y7" s="4"/>
      <c r="AA7" s="14" t="s">
        <v>75</v>
      </c>
      <c r="AB7" s="14"/>
      <c r="AC7" s="4"/>
      <c r="AD7" s="4"/>
      <c r="AE7" s="4"/>
      <c r="AF7" s="4"/>
      <c r="AG7" s="4"/>
    </row>
    <row r="8" spans="1:33" ht="12" customHeight="1">
      <c r="A8" s="14" t="s">
        <v>83</v>
      </c>
      <c r="B8" s="14"/>
      <c r="C8" s="14"/>
      <c r="D8" s="14"/>
      <c r="E8" s="4">
        <f>E18+E19+E31+E32+E33+E36+E37+E38+E43+E44+E45</f>
        <v>3</v>
      </c>
      <c r="F8" s="4">
        <f>F18+F19+F31+F32+F33+F36+F37+F38+F43+F44+F45</f>
        <v>8</v>
      </c>
      <c r="G8" s="4">
        <f>G18+G19+G31+G32+G33+G36+G37+G38+G43+G44+G45</f>
        <v>0</v>
      </c>
      <c r="H8" s="4">
        <f>H18+H19+H31+H32+H33+H36+H37+H38+H43+H44+H45</f>
        <v>27</v>
      </c>
      <c r="I8" s="4">
        <f>I18+I19+I31+I32+I33+I36+I37+I38+I43+I44+I45</f>
        <v>48</v>
      </c>
      <c r="K8" s="14" t="s">
        <v>83</v>
      </c>
      <c r="L8" s="14"/>
      <c r="M8" s="4">
        <f>M17+M18+M22</f>
        <v>1</v>
      </c>
      <c r="N8" s="4">
        <f>N17+N18+N22</f>
        <v>2</v>
      </c>
      <c r="O8" s="4">
        <f>O17+O18+O22</f>
        <v>0</v>
      </c>
      <c r="P8" s="4">
        <f>P17+P18+P22</f>
        <v>6</v>
      </c>
      <c r="Q8" s="4">
        <f>Q17+Q18+Q22</f>
        <v>6</v>
      </c>
      <c r="S8" s="14" t="s">
        <v>83</v>
      </c>
      <c r="T8" s="14"/>
      <c r="U8" s="4"/>
      <c r="V8" s="4"/>
      <c r="W8" s="4"/>
      <c r="X8" s="4"/>
      <c r="Y8" s="4"/>
      <c r="AA8" s="14" t="s">
        <v>83</v>
      </c>
      <c r="AB8" s="14"/>
      <c r="AC8" s="4"/>
      <c r="AD8" s="4"/>
      <c r="AE8" s="4"/>
      <c r="AF8" s="4"/>
      <c r="AG8" s="4"/>
    </row>
    <row r="9" spans="1:33" ht="12" customHeight="1">
      <c r="A9" s="14" t="s">
        <v>76</v>
      </c>
      <c r="B9" s="14"/>
      <c r="C9" s="14"/>
      <c r="D9" s="14"/>
      <c r="E9" s="4"/>
      <c r="F9" s="4"/>
      <c r="G9" s="4"/>
      <c r="H9" s="4"/>
      <c r="I9" s="4"/>
      <c r="K9" s="14" t="s">
        <v>76</v>
      </c>
      <c r="L9" s="14"/>
      <c r="M9" s="4"/>
      <c r="N9" s="4"/>
      <c r="O9" s="4"/>
      <c r="P9" s="4"/>
      <c r="Q9" s="4"/>
      <c r="S9" s="14" t="s">
        <v>76</v>
      </c>
      <c r="T9" s="14"/>
      <c r="U9" s="4"/>
      <c r="V9" s="4"/>
      <c r="W9" s="4"/>
      <c r="X9" s="4"/>
      <c r="Y9" s="4"/>
      <c r="AA9" s="14" t="s">
        <v>76</v>
      </c>
      <c r="AB9" s="14"/>
      <c r="AC9" s="4"/>
      <c r="AD9" s="4"/>
      <c r="AE9" s="4"/>
      <c r="AF9" s="4"/>
      <c r="AG9" s="4"/>
    </row>
    <row r="10" spans="1:33" ht="12" customHeight="1">
      <c r="A10" s="14" t="s">
        <v>77</v>
      </c>
      <c r="B10" s="14"/>
      <c r="C10" s="14"/>
      <c r="D10" s="14"/>
      <c r="E10" s="4">
        <f>E21+E26+E46+E47</f>
        <v>1</v>
      </c>
      <c r="F10" s="4">
        <f>F21+F26+F46+F47</f>
        <v>3</v>
      </c>
      <c r="G10" s="4">
        <f>G21+G26+G46+G47</f>
        <v>0</v>
      </c>
      <c r="H10" s="4">
        <f>H21+H26+H46+H47</f>
        <v>8</v>
      </c>
      <c r="I10" s="4">
        <f>I21+I26+I46+I47</f>
        <v>18</v>
      </c>
      <c r="K10" s="14" t="s">
        <v>77</v>
      </c>
      <c r="L10" s="14"/>
      <c r="M10" s="4"/>
      <c r="N10" s="4"/>
      <c r="O10" s="4"/>
      <c r="P10" s="4"/>
      <c r="Q10" s="4"/>
      <c r="S10" s="14" t="s">
        <v>77</v>
      </c>
      <c r="T10" s="14"/>
      <c r="U10" s="4"/>
      <c r="V10" s="4"/>
      <c r="W10" s="4"/>
      <c r="X10" s="4"/>
      <c r="Y10" s="4"/>
      <c r="AA10" s="14" t="s">
        <v>77</v>
      </c>
      <c r="AB10" s="14"/>
      <c r="AC10" s="4">
        <f>AC17</f>
        <v>0</v>
      </c>
      <c r="AD10" s="4">
        <f>AD17</f>
        <v>0</v>
      </c>
      <c r="AE10" s="4">
        <f>AE17</f>
        <v>1</v>
      </c>
      <c r="AF10" s="4">
        <f>AF17</f>
        <v>4</v>
      </c>
      <c r="AG10" s="4">
        <f>AG17</f>
        <v>4</v>
      </c>
    </row>
    <row r="11" spans="1:33" ht="12" customHeight="1">
      <c r="A11" s="14" t="s">
        <v>79</v>
      </c>
      <c r="B11" s="14"/>
      <c r="C11" s="14"/>
      <c r="D11" s="14"/>
      <c r="E11" s="4">
        <f>E16+E17+E29+E30</f>
        <v>2</v>
      </c>
      <c r="F11" s="4">
        <f>F16+F17+F29+F30</f>
        <v>2</v>
      </c>
      <c r="G11" s="4">
        <f>G16+G17+G29+G30</f>
        <v>0</v>
      </c>
      <c r="H11" s="4">
        <f>H16+H17+H29+H30</f>
        <v>8</v>
      </c>
      <c r="I11" s="4">
        <f>I16+I17+I29+I30</f>
        <v>10</v>
      </c>
      <c r="K11" s="14" t="s">
        <v>79</v>
      </c>
      <c r="L11" s="14"/>
      <c r="M11" s="4"/>
      <c r="N11" s="4"/>
      <c r="O11" s="4"/>
      <c r="P11" s="4"/>
      <c r="Q11" s="4"/>
      <c r="S11" s="14" t="s">
        <v>79</v>
      </c>
      <c r="T11" s="14"/>
      <c r="U11" s="4"/>
      <c r="V11" s="4"/>
      <c r="W11" s="4"/>
      <c r="X11" s="4"/>
      <c r="Y11" s="4"/>
      <c r="AA11" s="14" t="s">
        <v>79</v>
      </c>
      <c r="AB11" s="14"/>
      <c r="AC11" s="4">
        <f>AC16</f>
        <v>0</v>
      </c>
      <c r="AD11" s="4">
        <f>AD16</f>
        <v>1</v>
      </c>
      <c r="AE11" s="4">
        <f>AE16</f>
        <v>0</v>
      </c>
      <c r="AF11" s="4">
        <f>AF16</f>
        <v>2</v>
      </c>
      <c r="AG11" s="4">
        <f>AG16</f>
        <v>3</v>
      </c>
    </row>
    <row r="12" spans="1:33" ht="12" customHeight="1">
      <c r="A12" s="14" t="s">
        <v>80</v>
      </c>
      <c r="B12" s="14"/>
      <c r="C12" s="14"/>
      <c r="D12" s="14"/>
      <c r="E12" s="4">
        <f>E50+E51+E52</f>
        <v>1</v>
      </c>
      <c r="F12" s="4">
        <f>F50+F51+F52</f>
        <v>2</v>
      </c>
      <c r="G12" s="4">
        <f>G50+G51+G52</f>
        <v>0</v>
      </c>
      <c r="H12" s="4">
        <f>H50+H51+H52</f>
        <v>3</v>
      </c>
      <c r="I12" s="4">
        <f>I50+I51+I52</f>
        <v>6</v>
      </c>
      <c r="K12" s="14" t="s">
        <v>80</v>
      </c>
      <c r="L12" s="14"/>
      <c r="M12" s="4"/>
      <c r="N12" s="4"/>
      <c r="O12" s="4"/>
      <c r="P12" s="4"/>
      <c r="Q12" s="4"/>
      <c r="S12" s="14" t="s">
        <v>80</v>
      </c>
      <c r="T12" s="14"/>
      <c r="U12" s="4"/>
      <c r="V12" s="4"/>
      <c r="W12" s="4"/>
      <c r="X12" s="4"/>
      <c r="Y12" s="4"/>
      <c r="AA12" s="14" t="s">
        <v>80</v>
      </c>
      <c r="AB12" s="14"/>
      <c r="AC12" s="4"/>
      <c r="AD12" s="4"/>
      <c r="AE12" s="4"/>
      <c r="AF12" s="4"/>
      <c r="AG12" s="4"/>
    </row>
    <row r="13" ht="12" customHeight="1"/>
    <row r="14" spans="1:33" ht="12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3"/>
      <c r="K14" s="13" t="s">
        <v>41</v>
      </c>
      <c r="L14" s="13"/>
      <c r="M14" s="13"/>
      <c r="N14" s="13"/>
      <c r="O14" s="13"/>
      <c r="P14" s="13"/>
      <c r="Q14" s="13"/>
      <c r="S14" s="13" t="s">
        <v>42</v>
      </c>
      <c r="T14" s="13"/>
      <c r="U14" s="13"/>
      <c r="V14" s="13"/>
      <c r="W14" s="13"/>
      <c r="X14" s="13"/>
      <c r="Y14" s="13"/>
      <c r="AA14" s="13" t="s">
        <v>39</v>
      </c>
      <c r="AB14" s="13"/>
      <c r="AC14" s="13"/>
      <c r="AD14" s="13"/>
      <c r="AE14" s="13"/>
      <c r="AF14" s="13"/>
      <c r="AG14" s="13"/>
    </row>
    <row r="15" spans="1:33" ht="12" customHeight="1">
      <c r="A15" s="7" t="s">
        <v>81</v>
      </c>
      <c r="B15" s="7" t="s">
        <v>90</v>
      </c>
      <c r="C15" s="11" t="s">
        <v>50</v>
      </c>
      <c r="D15" s="5" t="s">
        <v>82</v>
      </c>
      <c r="E15" s="8" t="s">
        <v>70</v>
      </c>
      <c r="F15" s="8" t="s">
        <v>71</v>
      </c>
      <c r="G15" s="8" t="s">
        <v>72</v>
      </c>
      <c r="H15" s="8" t="s">
        <v>85</v>
      </c>
      <c r="I15" s="8" t="s">
        <v>86</v>
      </c>
      <c r="K15" s="7" t="s">
        <v>81</v>
      </c>
      <c r="L15" s="5" t="s">
        <v>82</v>
      </c>
      <c r="M15" s="8" t="s">
        <v>70</v>
      </c>
      <c r="N15" s="8" t="s">
        <v>71</v>
      </c>
      <c r="O15" s="8" t="s">
        <v>72</v>
      </c>
      <c r="P15" s="8" t="s">
        <v>85</v>
      </c>
      <c r="Q15" s="8" t="s">
        <v>86</v>
      </c>
      <c r="S15" s="7" t="s">
        <v>81</v>
      </c>
      <c r="T15" s="5" t="s">
        <v>82</v>
      </c>
      <c r="U15" s="8" t="s">
        <v>70</v>
      </c>
      <c r="V15" s="8" t="s">
        <v>71</v>
      </c>
      <c r="W15" s="8" t="s">
        <v>72</v>
      </c>
      <c r="X15" s="8" t="s">
        <v>85</v>
      </c>
      <c r="Y15" s="8" t="s">
        <v>86</v>
      </c>
      <c r="AA15" s="7" t="s">
        <v>81</v>
      </c>
      <c r="AB15" s="5" t="s">
        <v>82</v>
      </c>
      <c r="AC15" s="8" t="s">
        <v>70</v>
      </c>
      <c r="AD15" s="8" t="s">
        <v>71</v>
      </c>
      <c r="AE15" s="8" t="s">
        <v>72</v>
      </c>
      <c r="AF15" s="8" t="s">
        <v>85</v>
      </c>
      <c r="AG15" s="8" t="s">
        <v>86</v>
      </c>
    </row>
    <row r="16" spans="1:33" ht="12" customHeight="1">
      <c r="A16" s="6">
        <v>1985</v>
      </c>
      <c r="B16" s="6">
        <v>1</v>
      </c>
      <c r="C16" s="12" t="s">
        <v>51</v>
      </c>
      <c r="D16" s="1" t="s">
        <v>79</v>
      </c>
      <c r="F16" s="1">
        <v>1</v>
      </c>
      <c r="H16" s="1">
        <v>2</v>
      </c>
      <c r="I16" s="1">
        <v>3</v>
      </c>
      <c r="K16" s="6">
        <v>1987</v>
      </c>
      <c r="L16" s="1" t="s">
        <v>69</v>
      </c>
      <c r="N16" s="1">
        <v>1</v>
      </c>
      <c r="P16" s="1">
        <v>3</v>
      </c>
      <c r="Q16" s="1">
        <v>9</v>
      </c>
      <c r="S16" s="6">
        <v>1988</v>
      </c>
      <c r="T16" s="1" t="s">
        <v>74</v>
      </c>
      <c r="U16" s="1">
        <v>1</v>
      </c>
      <c r="X16" s="1">
        <v>4</v>
      </c>
      <c r="Y16" s="1">
        <v>3</v>
      </c>
      <c r="AA16" s="6">
        <v>1989</v>
      </c>
      <c r="AB16" s="1" t="s">
        <v>79</v>
      </c>
      <c r="AD16" s="1">
        <v>1</v>
      </c>
      <c r="AF16" s="1">
        <v>2</v>
      </c>
      <c r="AG16" s="1">
        <v>3</v>
      </c>
    </row>
    <row r="17" spans="1:33" ht="12" customHeight="1">
      <c r="A17" s="6">
        <v>1985</v>
      </c>
      <c r="B17" s="6">
        <v>2</v>
      </c>
      <c r="C17" s="12" t="s">
        <v>51</v>
      </c>
      <c r="D17" s="1" t="s">
        <v>79</v>
      </c>
      <c r="F17" s="1">
        <v>1</v>
      </c>
      <c r="H17" s="1">
        <v>0</v>
      </c>
      <c r="I17" s="1">
        <v>3</v>
      </c>
      <c r="K17" s="6">
        <v>1988</v>
      </c>
      <c r="L17" s="1" t="s">
        <v>83</v>
      </c>
      <c r="M17" s="1">
        <v>1</v>
      </c>
      <c r="P17" s="1">
        <v>3</v>
      </c>
      <c r="Q17" s="1">
        <v>1</v>
      </c>
      <c r="AA17" s="6">
        <v>1994</v>
      </c>
      <c r="AB17" s="1" t="s">
        <v>77</v>
      </c>
      <c r="AE17" s="1">
        <v>1</v>
      </c>
      <c r="AF17" s="1">
        <v>4</v>
      </c>
      <c r="AG17" s="1">
        <v>4</v>
      </c>
    </row>
    <row r="18" spans="1:17" ht="12" customHeight="1">
      <c r="A18" s="6">
        <v>1986</v>
      </c>
      <c r="B18" s="6">
        <v>1</v>
      </c>
      <c r="C18" s="12" t="s">
        <v>52</v>
      </c>
      <c r="D18" s="1" t="s">
        <v>83</v>
      </c>
      <c r="F18" s="1">
        <v>1</v>
      </c>
      <c r="H18" s="1">
        <v>2</v>
      </c>
      <c r="I18" s="1">
        <v>4</v>
      </c>
      <c r="K18" s="6">
        <v>1989</v>
      </c>
      <c r="L18" s="1" t="s">
        <v>83</v>
      </c>
      <c r="N18" s="1">
        <v>1</v>
      </c>
      <c r="P18" s="1">
        <v>1</v>
      </c>
      <c r="Q18" s="1">
        <v>2</v>
      </c>
    </row>
    <row r="19" spans="1:18" ht="12" customHeight="1">
      <c r="A19" s="6">
        <v>1986</v>
      </c>
      <c r="B19" s="6">
        <v>2</v>
      </c>
      <c r="C19" s="12" t="s">
        <v>52</v>
      </c>
      <c r="D19" s="1" t="s">
        <v>83</v>
      </c>
      <c r="E19" s="1">
        <v>1</v>
      </c>
      <c r="H19" s="1">
        <v>4</v>
      </c>
      <c r="I19" s="1">
        <v>3</v>
      </c>
      <c r="K19" s="6">
        <v>1989</v>
      </c>
      <c r="L19" s="1" t="s">
        <v>74</v>
      </c>
      <c r="N19" s="1">
        <v>1</v>
      </c>
      <c r="P19" s="1">
        <v>2</v>
      </c>
      <c r="Q19" s="1">
        <v>3</v>
      </c>
      <c r="R19" s="1" t="s">
        <v>87</v>
      </c>
    </row>
    <row r="20" spans="1:17" ht="12" customHeight="1">
      <c r="A20" s="6">
        <v>1987</v>
      </c>
      <c r="C20" s="12" t="s">
        <v>51</v>
      </c>
      <c r="D20" s="1" t="s">
        <v>84</v>
      </c>
      <c r="E20" s="1">
        <v>1</v>
      </c>
      <c r="H20" s="1">
        <v>3</v>
      </c>
      <c r="I20" s="1">
        <v>2</v>
      </c>
      <c r="K20" s="6">
        <v>1991</v>
      </c>
      <c r="L20" s="1" t="s">
        <v>74</v>
      </c>
      <c r="N20" s="1">
        <v>1</v>
      </c>
      <c r="P20" s="1">
        <v>3</v>
      </c>
      <c r="Q20" s="1">
        <v>4</v>
      </c>
    </row>
    <row r="21" spans="1:17" ht="12" customHeight="1">
      <c r="A21" s="6">
        <v>1989</v>
      </c>
      <c r="C21" s="12" t="s">
        <v>52</v>
      </c>
      <c r="D21" s="1" t="s">
        <v>77</v>
      </c>
      <c r="E21" s="1">
        <v>1</v>
      </c>
      <c r="H21" s="1">
        <v>5</v>
      </c>
      <c r="I21" s="1">
        <v>4</v>
      </c>
      <c r="J21" s="1" t="s">
        <v>87</v>
      </c>
      <c r="K21" s="6">
        <v>1994</v>
      </c>
      <c r="L21" s="1" t="s">
        <v>84</v>
      </c>
      <c r="N21" s="1">
        <v>1</v>
      </c>
      <c r="P21" s="1">
        <v>2</v>
      </c>
      <c r="Q21" s="1">
        <v>5</v>
      </c>
    </row>
    <row r="22" spans="1:18" ht="12" customHeight="1">
      <c r="A22" s="6">
        <v>1990</v>
      </c>
      <c r="B22" s="6">
        <v>1</v>
      </c>
      <c r="C22" s="12" t="s">
        <v>51</v>
      </c>
      <c r="D22" s="1" t="s">
        <v>84</v>
      </c>
      <c r="E22" s="1">
        <v>1</v>
      </c>
      <c r="H22" s="1">
        <v>4</v>
      </c>
      <c r="I22" s="1">
        <v>3</v>
      </c>
      <c r="K22" s="6">
        <v>2009</v>
      </c>
      <c r="L22" s="1" t="s">
        <v>83</v>
      </c>
      <c r="N22" s="1">
        <v>1</v>
      </c>
      <c r="P22" s="1">
        <v>2</v>
      </c>
      <c r="Q22" s="1">
        <v>3</v>
      </c>
      <c r="R22" s="1" t="s">
        <v>87</v>
      </c>
    </row>
    <row r="23" spans="1:17" ht="12" customHeight="1">
      <c r="A23" s="6">
        <v>1990</v>
      </c>
      <c r="B23" s="6">
        <v>2</v>
      </c>
      <c r="C23" s="12" t="s">
        <v>51</v>
      </c>
      <c r="D23" s="1" t="s">
        <v>84</v>
      </c>
      <c r="F23" s="1">
        <v>1</v>
      </c>
      <c r="H23" s="1">
        <v>2</v>
      </c>
      <c r="I23" s="1">
        <v>5</v>
      </c>
      <c r="K23" s="6">
        <v>2011</v>
      </c>
      <c r="L23" s="1" t="s">
        <v>69</v>
      </c>
      <c r="N23" s="1">
        <v>1</v>
      </c>
      <c r="P23" s="1">
        <v>4</v>
      </c>
      <c r="Q23" s="1">
        <v>5</v>
      </c>
    </row>
    <row r="24" spans="1:9" ht="12" customHeight="1">
      <c r="A24" s="6">
        <v>1990</v>
      </c>
      <c r="B24" s="6">
        <v>3</v>
      </c>
      <c r="C24" s="12" t="s">
        <v>51</v>
      </c>
      <c r="D24" s="1" t="s">
        <v>84</v>
      </c>
      <c r="F24" s="1">
        <v>1</v>
      </c>
      <c r="H24" s="1">
        <v>3</v>
      </c>
      <c r="I24" s="1">
        <v>5</v>
      </c>
    </row>
    <row r="25" spans="1:9" ht="12" customHeight="1">
      <c r="A25" s="6">
        <v>1991</v>
      </c>
      <c r="C25" s="12" t="s">
        <v>51</v>
      </c>
      <c r="D25" s="1" t="s">
        <v>69</v>
      </c>
      <c r="E25" s="1">
        <v>1</v>
      </c>
      <c r="H25" s="1">
        <v>6</v>
      </c>
      <c r="I25" s="1">
        <v>5</v>
      </c>
    </row>
    <row r="26" spans="1:9" ht="12" customHeight="1">
      <c r="A26" s="6">
        <v>1992</v>
      </c>
      <c r="C26" s="12" t="s">
        <v>51</v>
      </c>
      <c r="D26" s="1" t="s">
        <v>77</v>
      </c>
      <c r="F26" s="1">
        <v>1</v>
      </c>
      <c r="H26" s="1">
        <v>2</v>
      </c>
      <c r="I26" s="1">
        <v>4</v>
      </c>
    </row>
    <row r="27" spans="1:9" ht="12" customHeight="1">
      <c r="A27" s="6">
        <v>1993</v>
      </c>
      <c r="B27" s="6">
        <v>1</v>
      </c>
      <c r="C27" s="12" t="s">
        <v>51</v>
      </c>
      <c r="D27" s="1" t="s">
        <v>74</v>
      </c>
      <c r="F27" s="1">
        <v>1</v>
      </c>
      <c r="H27" s="1">
        <v>1</v>
      </c>
      <c r="I27" s="1">
        <v>6</v>
      </c>
    </row>
    <row r="28" spans="1:9" ht="12" customHeight="1">
      <c r="A28" s="6">
        <v>1993</v>
      </c>
      <c r="B28" s="6">
        <v>2</v>
      </c>
      <c r="C28" s="12" t="s">
        <v>51</v>
      </c>
      <c r="D28" s="1" t="s">
        <v>74</v>
      </c>
      <c r="F28" s="1">
        <v>1</v>
      </c>
      <c r="H28" s="1">
        <v>5</v>
      </c>
      <c r="I28" s="1">
        <v>9</v>
      </c>
    </row>
    <row r="29" spans="1:9" ht="12" customHeight="1">
      <c r="A29" s="6">
        <v>1994</v>
      </c>
      <c r="B29" s="6">
        <v>1</v>
      </c>
      <c r="C29" s="12" t="s">
        <v>52</v>
      </c>
      <c r="D29" s="1" t="s">
        <v>79</v>
      </c>
      <c r="E29" s="1">
        <v>1</v>
      </c>
      <c r="H29" s="1">
        <v>4</v>
      </c>
      <c r="I29" s="1">
        <v>3</v>
      </c>
    </row>
    <row r="30" spans="1:10" ht="12" customHeight="1">
      <c r="A30" s="6">
        <v>1994</v>
      </c>
      <c r="B30" s="6">
        <v>2</v>
      </c>
      <c r="C30" s="12" t="s">
        <v>52</v>
      </c>
      <c r="D30" s="1" t="s">
        <v>79</v>
      </c>
      <c r="E30" s="1">
        <v>1</v>
      </c>
      <c r="H30" s="1">
        <v>2</v>
      </c>
      <c r="I30" s="1">
        <v>1</v>
      </c>
      <c r="J30" s="1" t="s">
        <v>87</v>
      </c>
    </row>
    <row r="31" spans="1:9" ht="12" customHeight="1">
      <c r="A31" s="6">
        <v>1995</v>
      </c>
      <c r="C31" s="12" t="s">
        <v>52</v>
      </c>
      <c r="D31" s="1" t="s">
        <v>83</v>
      </c>
      <c r="F31" s="1">
        <v>1</v>
      </c>
      <c r="H31" s="1">
        <v>2</v>
      </c>
      <c r="I31" s="1">
        <v>5</v>
      </c>
    </row>
    <row r="32" spans="1:9" ht="12" customHeight="1">
      <c r="A32" s="6">
        <v>1996</v>
      </c>
      <c r="B32" s="6">
        <v>1</v>
      </c>
      <c r="C32" s="12" t="s">
        <v>51</v>
      </c>
      <c r="D32" s="1" t="s">
        <v>83</v>
      </c>
      <c r="F32" s="1">
        <v>1</v>
      </c>
      <c r="H32" s="1">
        <v>3</v>
      </c>
      <c r="I32" s="1">
        <v>7</v>
      </c>
    </row>
    <row r="33" spans="1:9" ht="12" customHeight="1">
      <c r="A33" s="6">
        <v>1996</v>
      </c>
      <c r="B33" s="6">
        <v>2</v>
      </c>
      <c r="C33" s="12" t="s">
        <v>51</v>
      </c>
      <c r="D33" s="1" t="s">
        <v>83</v>
      </c>
      <c r="F33" s="1">
        <v>1</v>
      </c>
      <c r="H33" s="1">
        <v>3</v>
      </c>
      <c r="I33" s="1">
        <v>4</v>
      </c>
    </row>
    <row r="34" spans="1:9" ht="12" customHeight="1">
      <c r="A34" s="6">
        <v>1997</v>
      </c>
      <c r="B34" s="6">
        <v>1</v>
      </c>
      <c r="C34" s="12" t="s">
        <v>51</v>
      </c>
      <c r="D34" s="1" t="s">
        <v>84</v>
      </c>
      <c r="F34" s="1">
        <v>1</v>
      </c>
      <c r="H34" s="1">
        <v>2</v>
      </c>
      <c r="I34" s="1">
        <v>6</v>
      </c>
    </row>
    <row r="35" spans="1:9" ht="12" customHeight="1">
      <c r="A35" s="6">
        <v>1997</v>
      </c>
      <c r="B35" s="6">
        <v>2</v>
      </c>
      <c r="C35" s="12" t="s">
        <v>51</v>
      </c>
      <c r="D35" s="1" t="s">
        <v>84</v>
      </c>
      <c r="F35" s="1">
        <v>1</v>
      </c>
      <c r="H35" s="1">
        <v>1</v>
      </c>
      <c r="I35" s="1">
        <v>7</v>
      </c>
    </row>
    <row r="36" spans="1:9" ht="12" customHeight="1">
      <c r="A36" s="6">
        <v>1998</v>
      </c>
      <c r="B36" s="6">
        <v>1</v>
      </c>
      <c r="C36" s="12" t="s">
        <v>52</v>
      </c>
      <c r="D36" s="1" t="s">
        <v>83</v>
      </c>
      <c r="F36" s="1">
        <v>1</v>
      </c>
      <c r="H36" s="1">
        <v>2</v>
      </c>
      <c r="I36" s="1">
        <v>8</v>
      </c>
    </row>
    <row r="37" spans="1:9" ht="12" customHeight="1">
      <c r="A37" s="6">
        <v>1998</v>
      </c>
      <c r="B37" s="6">
        <v>2</v>
      </c>
      <c r="C37" s="12" t="s">
        <v>52</v>
      </c>
      <c r="D37" s="1" t="s">
        <v>83</v>
      </c>
      <c r="E37" s="1">
        <v>1</v>
      </c>
      <c r="H37" s="1">
        <v>3</v>
      </c>
      <c r="I37" s="1">
        <v>2</v>
      </c>
    </row>
    <row r="38" spans="1:9" ht="12" customHeight="1">
      <c r="A38" s="6">
        <v>1998</v>
      </c>
      <c r="B38" s="6">
        <v>3</v>
      </c>
      <c r="C38" s="12" t="s">
        <v>52</v>
      </c>
      <c r="D38" s="1" t="s">
        <v>83</v>
      </c>
      <c r="F38" s="1">
        <v>1</v>
      </c>
      <c r="H38" s="1">
        <v>1</v>
      </c>
      <c r="I38" s="1">
        <v>5</v>
      </c>
    </row>
    <row r="39" spans="1:9" ht="12" customHeight="1">
      <c r="A39" s="6">
        <v>2000</v>
      </c>
      <c r="B39" s="6">
        <v>1</v>
      </c>
      <c r="C39" s="12" t="s">
        <v>51</v>
      </c>
      <c r="D39" s="1" t="s">
        <v>69</v>
      </c>
      <c r="F39" s="1">
        <v>1</v>
      </c>
      <c r="H39" s="1">
        <v>4</v>
      </c>
      <c r="I39" s="1">
        <v>8</v>
      </c>
    </row>
    <row r="40" spans="1:9" ht="12" customHeight="1">
      <c r="A40" s="6">
        <v>2000</v>
      </c>
      <c r="B40" s="6">
        <v>2</v>
      </c>
      <c r="C40" s="12" t="s">
        <v>51</v>
      </c>
      <c r="D40" s="1" t="s">
        <v>69</v>
      </c>
      <c r="F40" s="1">
        <v>1</v>
      </c>
      <c r="H40" s="1">
        <v>2</v>
      </c>
      <c r="I40" s="1">
        <v>3</v>
      </c>
    </row>
    <row r="41" spans="1:9" ht="12" customHeight="1">
      <c r="A41" s="6">
        <v>2001</v>
      </c>
      <c r="B41" s="6">
        <v>1</v>
      </c>
      <c r="C41" s="12" t="s">
        <v>51</v>
      </c>
      <c r="D41" s="1" t="s">
        <v>74</v>
      </c>
      <c r="F41" s="1">
        <v>1</v>
      </c>
      <c r="H41" s="1">
        <v>1</v>
      </c>
      <c r="I41" s="1">
        <v>2</v>
      </c>
    </row>
    <row r="42" spans="1:9" ht="12" customHeight="1">
      <c r="A42" s="6">
        <v>2001</v>
      </c>
      <c r="B42" s="6">
        <v>2</v>
      </c>
      <c r="C42" s="12" t="s">
        <v>51</v>
      </c>
      <c r="D42" s="1" t="s">
        <v>74</v>
      </c>
      <c r="F42" s="1">
        <v>1</v>
      </c>
      <c r="H42" s="1">
        <v>3</v>
      </c>
      <c r="I42" s="1">
        <v>6</v>
      </c>
    </row>
    <row r="43" spans="1:9" ht="12" customHeight="1">
      <c r="A43" s="6">
        <v>2002</v>
      </c>
      <c r="B43" s="6">
        <v>1</v>
      </c>
      <c r="C43" s="12" t="s">
        <v>51</v>
      </c>
      <c r="D43" s="1" t="s">
        <v>83</v>
      </c>
      <c r="F43" s="1">
        <v>1</v>
      </c>
      <c r="H43" s="1">
        <v>2</v>
      </c>
      <c r="I43" s="1">
        <v>5</v>
      </c>
    </row>
    <row r="44" spans="1:9" ht="12" customHeight="1">
      <c r="A44" s="6">
        <v>2002</v>
      </c>
      <c r="B44" s="6">
        <v>2</v>
      </c>
      <c r="C44" s="12" t="s">
        <v>51</v>
      </c>
      <c r="D44" s="1" t="s">
        <v>83</v>
      </c>
      <c r="E44" s="1">
        <v>1</v>
      </c>
      <c r="H44" s="1">
        <v>4</v>
      </c>
      <c r="I44" s="1">
        <v>2</v>
      </c>
    </row>
    <row r="45" spans="1:9" ht="12" customHeight="1">
      <c r="A45" s="6">
        <v>2002</v>
      </c>
      <c r="B45" s="6">
        <v>3</v>
      </c>
      <c r="C45" s="12" t="s">
        <v>51</v>
      </c>
      <c r="D45" s="1" t="s">
        <v>83</v>
      </c>
      <c r="F45" s="1">
        <v>1</v>
      </c>
      <c r="H45" s="1">
        <v>1</v>
      </c>
      <c r="I45" s="1">
        <v>3</v>
      </c>
    </row>
    <row r="46" spans="1:9" ht="12" customHeight="1">
      <c r="A46" s="6">
        <v>2005</v>
      </c>
      <c r="B46" s="6">
        <v>1</v>
      </c>
      <c r="C46" s="12" t="s">
        <v>51</v>
      </c>
      <c r="D46" s="1" t="s">
        <v>77</v>
      </c>
      <c r="F46" s="1">
        <v>1</v>
      </c>
      <c r="H46" s="1">
        <v>1</v>
      </c>
      <c r="I46" s="1">
        <v>6</v>
      </c>
    </row>
    <row r="47" spans="1:9" ht="12" customHeight="1">
      <c r="A47" s="6">
        <v>2005</v>
      </c>
      <c r="B47" s="6">
        <v>2</v>
      </c>
      <c r="C47" s="12" t="s">
        <v>51</v>
      </c>
      <c r="D47" s="1" t="s">
        <v>77</v>
      </c>
      <c r="F47" s="1">
        <v>1</v>
      </c>
      <c r="H47" s="1">
        <v>0</v>
      </c>
      <c r="I47" s="1">
        <v>4</v>
      </c>
    </row>
    <row r="48" spans="1:9" ht="12" customHeight="1">
      <c r="A48" s="6">
        <v>2007</v>
      </c>
      <c r="B48" s="6">
        <v>1</v>
      </c>
      <c r="C48" s="12" t="s">
        <v>51</v>
      </c>
      <c r="D48" s="1" t="s">
        <v>69</v>
      </c>
      <c r="F48" s="1">
        <v>1</v>
      </c>
      <c r="H48" s="1">
        <v>0</v>
      </c>
      <c r="I48" s="1">
        <v>3</v>
      </c>
    </row>
    <row r="49" spans="1:9" ht="12" customHeight="1">
      <c r="A49" s="6">
        <v>2007</v>
      </c>
      <c r="B49" s="6">
        <v>2</v>
      </c>
      <c r="C49" s="12" t="s">
        <v>51</v>
      </c>
      <c r="D49" s="1" t="s">
        <v>69</v>
      </c>
      <c r="F49" s="1">
        <v>1</v>
      </c>
      <c r="H49" s="1">
        <v>1</v>
      </c>
      <c r="I49" s="1">
        <v>7</v>
      </c>
    </row>
    <row r="50" spans="1:9" ht="12" customHeight="1">
      <c r="A50" s="6">
        <v>2008</v>
      </c>
      <c r="B50" s="6">
        <v>1</v>
      </c>
      <c r="C50" s="12" t="s">
        <v>51</v>
      </c>
      <c r="D50" s="1" t="s">
        <v>80</v>
      </c>
      <c r="F50" s="1">
        <v>1</v>
      </c>
      <c r="H50" s="1">
        <v>0</v>
      </c>
      <c r="I50" s="1">
        <v>1</v>
      </c>
    </row>
    <row r="51" spans="1:10" ht="12" customHeight="1">
      <c r="A51" s="6">
        <v>2008</v>
      </c>
      <c r="B51" s="6">
        <v>2</v>
      </c>
      <c r="C51" s="12" t="s">
        <v>51</v>
      </c>
      <c r="D51" s="1" t="s">
        <v>80</v>
      </c>
      <c r="E51" s="1">
        <v>1</v>
      </c>
      <c r="H51" s="1">
        <v>2</v>
      </c>
      <c r="I51" s="1">
        <v>1</v>
      </c>
      <c r="J51" s="1" t="s">
        <v>87</v>
      </c>
    </row>
    <row r="52" spans="1:9" ht="12" customHeight="1">
      <c r="A52" s="6">
        <v>2008</v>
      </c>
      <c r="B52" s="6">
        <v>3</v>
      </c>
      <c r="C52" s="12" t="s">
        <v>51</v>
      </c>
      <c r="D52" s="1" t="s">
        <v>80</v>
      </c>
      <c r="F52" s="1">
        <v>1</v>
      </c>
      <c r="H52" s="1">
        <v>1</v>
      </c>
      <c r="I52" s="1">
        <v>4</v>
      </c>
    </row>
    <row r="53" spans="1:9" ht="12" customHeight="1">
      <c r="A53" s="6">
        <v>2009</v>
      </c>
      <c r="B53" s="6">
        <v>1</v>
      </c>
      <c r="C53" s="12" t="s">
        <v>52</v>
      </c>
      <c r="D53" s="1" t="s">
        <v>75</v>
      </c>
      <c r="F53" s="1">
        <v>1</v>
      </c>
      <c r="H53" s="1">
        <v>1</v>
      </c>
      <c r="I53" s="1">
        <v>2</v>
      </c>
    </row>
    <row r="54" spans="1:9" ht="12" customHeight="1">
      <c r="A54" s="6">
        <v>2009</v>
      </c>
      <c r="B54" s="6">
        <v>2</v>
      </c>
      <c r="C54" s="12" t="s">
        <v>52</v>
      </c>
      <c r="D54" s="1" t="s">
        <v>75</v>
      </c>
      <c r="E54" s="1">
        <v>1</v>
      </c>
      <c r="H54" s="1">
        <v>4</v>
      </c>
      <c r="I54" s="1">
        <v>1</v>
      </c>
    </row>
    <row r="55" spans="1:10" ht="12" customHeight="1">
      <c r="A55" s="6">
        <v>2009</v>
      </c>
      <c r="B55" s="6">
        <v>3</v>
      </c>
      <c r="C55" s="12" t="s">
        <v>52</v>
      </c>
      <c r="D55" s="1" t="s">
        <v>75</v>
      </c>
      <c r="E55" s="1">
        <v>1</v>
      </c>
      <c r="H55" s="1">
        <v>3</v>
      </c>
      <c r="I55" s="1">
        <v>2</v>
      </c>
      <c r="J55" s="1" t="s">
        <v>87</v>
      </c>
    </row>
    <row r="56" spans="1:9" ht="12" customHeight="1">
      <c r="A56" s="6">
        <v>2011</v>
      </c>
      <c r="B56" s="6">
        <v>1</v>
      </c>
      <c r="C56" s="12" t="s">
        <v>51</v>
      </c>
      <c r="D56" s="1" t="s">
        <v>84</v>
      </c>
      <c r="E56" s="1">
        <v>1</v>
      </c>
      <c r="H56" s="1">
        <v>4</v>
      </c>
      <c r="I56" s="1">
        <v>2</v>
      </c>
    </row>
    <row r="57" spans="1:9" ht="12" customHeight="1">
      <c r="A57" s="6">
        <v>2011</v>
      </c>
      <c r="B57" s="6">
        <v>2</v>
      </c>
      <c r="C57" s="12" t="s">
        <v>51</v>
      </c>
      <c r="D57" s="1" t="s">
        <v>84</v>
      </c>
      <c r="F57" s="1">
        <v>1</v>
      </c>
      <c r="H57" s="1">
        <v>2</v>
      </c>
      <c r="I57" s="1">
        <v>5</v>
      </c>
    </row>
    <row r="58" spans="1:9" ht="12" customHeight="1">
      <c r="A58" s="6">
        <v>2011</v>
      </c>
      <c r="B58" s="6">
        <v>3</v>
      </c>
      <c r="C58" s="12" t="s">
        <v>51</v>
      </c>
      <c r="D58" s="1" t="s">
        <v>84</v>
      </c>
      <c r="E58" s="1">
        <v>1</v>
      </c>
      <c r="H58" s="1">
        <v>5</v>
      </c>
      <c r="I58" s="1">
        <v>4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52">
    <mergeCell ref="A1:I1"/>
    <mergeCell ref="K1:Q1"/>
    <mergeCell ref="S1:Y1"/>
    <mergeCell ref="AA1:AG1"/>
    <mergeCell ref="A3:D3"/>
    <mergeCell ref="K3:L3"/>
    <mergeCell ref="S3:T3"/>
    <mergeCell ref="AA3:AB3"/>
    <mergeCell ref="A2:D2"/>
    <mergeCell ref="K2:L2"/>
    <mergeCell ref="S2:T2"/>
    <mergeCell ref="AA2:AB2"/>
    <mergeCell ref="A5:D5"/>
    <mergeCell ref="K5:L5"/>
    <mergeCell ref="S5:T5"/>
    <mergeCell ref="AA5:AB5"/>
    <mergeCell ref="A4:D4"/>
    <mergeCell ref="K4:L4"/>
    <mergeCell ref="S4:T4"/>
    <mergeCell ref="AA4:AB4"/>
    <mergeCell ref="A7:D7"/>
    <mergeCell ref="K7:L7"/>
    <mergeCell ref="S7:T7"/>
    <mergeCell ref="AA7:AB7"/>
    <mergeCell ref="A6:D6"/>
    <mergeCell ref="K6:L6"/>
    <mergeCell ref="S6:T6"/>
    <mergeCell ref="AA6:AB6"/>
    <mergeCell ref="A9:D9"/>
    <mergeCell ref="K9:L9"/>
    <mergeCell ref="S9:T9"/>
    <mergeCell ref="AA9:AB9"/>
    <mergeCell ref="A8:D8"/>
    <mergeCell ref="K8:L8"/>
    <mergeCell ref="S8:T8"/>
    <mergeCell ref="AA8:AB8"/>
    <mergeCell ref="A11:D11"/>
    <mergeCell ref="K11:L11"/>
    <mergeCell ref="S11:T11"/>
    <mergeCell ref="AA11:AB11"/>
    <mergeCell ref="A10:D10"/>
    <mergeCell ref="K10:L10"/>
    <mergeCell ref="S10:T10"/>
    <mergeCell ref="AA10:AB10"/>
    <mergeCell ref="A14:I14"/>
    <mergeCell ref="K14:Q14"/>
    <mergeCell ref="S14:Y14"/>
    <mergeCell ref="AA14:AG14"/>
    <mergeCell ref="A12:D12"/>
    <mergeCell ref="K12:L12"/>
    <mergeCell ref="S12:T12"/>
    <mergeCell ref="AA12:AB1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 Souris</cp:lastModifiedBy>
  <dcterms:created xsi:type="dcterms:W3CDTF">2011-07-13T22:11:23Z</dcterms:created>
  <dcterms:modified xsi:type="dcterms:W3CDTF">2013-10-23T03:07:08Z</dcterms:modified>
  <cp:category/>
  <cp:version/>
  <cp:contentType/>
  <cp:contentStatus/>
</cp:coreProperties>
</file>